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DISK (I)\D碟  My documents\My Documents\My Documents\文康活動\112-分組\公告\"/>
    </mc:Choice>
  </mc:AlternateContent>
  <xr:revisionPtr revIDLastSave="0" documentId="13_ncr:1_{AEA4FB41-9930-4BF2-AE51-F7F8F3EA5CFB}" xr6:coauthVersionLast="36" xr6:coauthVersionMax="36" xr10:uidLastSave="{00000000-0000-0000-0000-000000000000}"/>
  <bookViews>
    <workbookView xWindow="0" yWindow="0" windowWidth="28800" windowHeight="11520" tabRatio="793" xr2:uid="{00000000-000D-0000-FFFF-FFFF00000000}"/>
  </bookViews>
  <sheets>
    <sheet name="表1-1" sheetId="6" r:id="rId1"/>
    <sheet name="表1-2" sheetId="7" r:id="rId2"/>
    <sheet name="預算內選單" sheetId="20" state="veryHidden" r:id="rId3"/>
    <sheet name="預算外選單" sheetId="18" state="veryHidden" r:id="rId4"/>
    <sheet name="核章選單" sheetId="19" state="veryHidden" r:id="rId5"/>
  </sheets>
  <definedNames>
    <definedName name="_xlnm.Print_Area" localSheetId="0">'表1-1'!$A$1:$Q$32</definedName>
    <definedName name="_xlnm.Print_Area" localSheetId="1">'表1-2'!$A$1:$R$26</definedName>
    <definedName name="_xlnm.Print_Titles" localSheetId="3">預算外選單!$1:$3</definedName>
    <definedName name="人事室">預算外選單!$E$3:$E$11</definedName>
    <definedName name="人事室.">預算內選單!$E$3:$E$25</definedName>
    <definedName name="核章表單">核章選單!$A$1:$B$2</definedName>
    <definedName name="教務處">預算外選單!$A$3:$A$110</definedName>
    <definedName name="教務處.">預算內選單!$A$3:$A$32</definedName>
    <definedName name="會計室.">預算內選單!$F$3:$F$14</definedName>
    <definedName name="補校">預算外選單!$F$3:$F$6</definedName>
    <definedName name="補校.">預算內選單!$G$3:$G$16</definedName>
    <definedName name="輔導室">預算外選單!$D$3:$D$57</definedName>
    <definedName name="輔導室.">預算內選單!$D$4:$D$28</definedName>
    <definedName name="學務處">預算外選單!$B$3:$B$87</definedName>
    <definedName name="學務處.">預算內選單!$B$4:$B$32</definedName>
    <definedName name="總務處">預算外選單!$C$3:$C$130</definedName>
    <definedName name="總務處.">預算內選單!$C$3:$C$43</definedName>
  </definedNames>
  <calcPr calcId="191029"/>
</workbook>
</file>

<file path=xl/calcChain.xml><?xml version="1.0" encoding="utf-8"?>
<calcChain xmlns="http://schemas.openxmlformats.org/spreadsheetml/2006/main">
  <c r="J8" i="7" l="1"/>
  <c r="C8" i="7"/>
  <c r="A13" i="7"/>
  <c r="F7" i="7"/>
  <c r="J17" i="6"/>
  <c r="J18" i="6"/>
  <c r="J19" i="6"/>
  <c r="J20" i="6"/>
  <c r="J21" i="6"/>
  <c r="J22" i="6"/>
  <c r="J23" i="6"/>
  <c r="J24" i="6"/>
  <c r="J25" i="6" l="1"/>
  <c r="S7" i="7" s="1"/>
  <c r="J8" i="6" l="1"/>
  <c r="L7" i="7"/>
  <c r="J7" i="7"/>
  <c r="G7" i="7"/>
  <c r="O7" i="7"/>
  <c r="M7" i="7"/>
  <c r="H7" i="7"/>
  <c r="I7" i="7"/>
  <c r="N7" i="7"/>
  <c r="K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user</author>
  </authors>
  <commentList>
    <comment ref="D2" authorId="0" shapeId="0" xr:uid="{00000000-0006-0000-0100-000001000000}">
      <text>
        <r>
          <rPr>
            <sz val="9"/>
            <color indexed="81"/>
            <rFont val="細明體"/>
            <family val="3"/>
            <charset val="136"/>
          </rPr>
          <t>一定要點選採購或非採購</t>
        </r>
      </text>
    </comment>
    <comment ref="F3" authorId="0" shapeId="0" xr:uid="{00000000-0006-0000-0100-000002000000}">
      <text>
        <r>
          <rPr>
            <sz val="9"/>
            <color indexed="81"/>
            <rFont val="細明體"/>
            <family val="3"/>
            <charset val="136"/>
          </rPr>
          <t>動支日期不得晚於發票日或領據的日期。</t>
        </r>
      </text>
    </comment>
    <comment ref="E4" authorId="1" shapeId="0" xr:uid="{00000000-0006-0000-0100-000003000000}">
      <text>
        <r>
          <rPr>
            <sz val="9"/>
            <color indexed="81"/>
            <rFont val="細明體"/>
            <family val="3"/>
            <charset val="136"/>
          </rPr>
          <t>下拉選單點選即可。</t>
        </r>
      </text>
    </comment>
    <comment ref="C10" authorId="0" shapeId="0" xr:uid="{00000000-0006-0000-0100-000004000000}">
      <text>
        <r>
          <rPr>
            <sz val="9"/>
            <color indexed="81"/>
            <rFont val="細明體"/>
            <family val="3"/>
            <charset val="136"/>
          </rPr>
          <t>請明確說明(勿只寫品項名稱)。例：辦公/教學用…或某某計畫用…</t>
        </r>
      </text>
    </comment>
    <comment ref="C13" authorId="0" shapeId="0" xr:uid="{00000000-0006-0000-0100-000005000000}">
      <text>
        <r>
          <rPr>
            <sz val="9"/>
            <color indexed="81"/>
            <rFont val="細明體"/>
            <family val="3"/>
            <charset val="136"/>
          </rPr>
          <t>1、逕付廠商請勾選電匯，不要勾選出納轉發。
2、XXX墊付，請登打或原子筆填寫全名，不要只寫姓氏或後面兩字。</t>
        </r>
        <r>
          <rPr>
            <sz val="9"/>
            <color indexed="81"/>
            <rFont val="Tahoma"/>
            <family val="2"/>
          </rPr>
          <t xml:space="preserve">
3</t>
        </r>
        <r>
          <rPr>
            <sz val="9"/>
            <color indexed="81"/>
            <rFont val="細明體"/>
            <family val="3"/>
            <charset val="136"/>
          </rPr>
          <t>、開支票，請務必註明「抬頭」。</t>
        </r>
      </text>
    </comment>
    <comment ref="L16" authorId="0" shapeId="0" xr:uid="{00000000-0006-0000-0100-000006000000}">
      <text>
        <r>
          <rPr>
            <b/>
            <sz val="9"/>
            <color indexed="81"/>
            <rFont val="細明體"/>
            <family val="3"/>
            <charset val="136"/>
          </rPr>
          <t>採購類別為"採購"，請將此單先給總務處承辦人議價/訪價後，再給會計室。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8" authorId="0" shapeId="0" xr:uid="{00000000-0006-0000-0200-000001000000}">
      <text>
        <r>
          <rPr>
            <sz val="9"/>
            <color indexed="81"/>
            <rFont val="細明體"/>
            <family val="3"/>
            <charset val="136"/>
          </rPr>
          <t>預算科目及用途說明均自動連結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200-000002000000}">
      <text>
        <r>
          <rPr>
            <sz val="9"/>
            <color indexed="81"/>
            <rFont val="細明體"/>
            <family val="3"/>
            <charset val="136"/>
          </rPr>
          <t>經辦 與 驗收或證明不可為同一人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200-000003000000}">
      <text>
        <r>
          <rPr>
            <sz val="9"/>
            <color indexed="81"/>
            <rFont val="細明體"/>
            <family val="3"/>
            <charset val="136"/>
          </rPr>
          <t>出納組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 xr:uid="{00000000-0006-0000-0200-000004000000}">
      <text>
        <r>
          <rPr>
            <sz val="9"/>
            <color indexed="81"/>
            <rFont val="細明體"/>
            <family val="3"/>
            <charset val="136"/>
          </rPr>
          <t>事務組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0" shapeId="0" xr:uid="{00000000-0006-0000-0200-000005000000}">
      <text>
        <r>
          <rPr>
            <sz val="9"/>
            <color indexed="81"/>
            <rFont val="細明體"/>
            <family val="3"/>
            <charset val="136"/>
          </rPr>
          <t>簽署欄位由上而下，各單位主管請於騎缝處核章</t>
        </r>
      </text>
    </comment>
  </commentList>
</comments>
</file>

<file path=xl/sharedStrings.xml><?xml version="1.0" encoding="utf-8"?>
<sst xmlns="http://schemas.openxmlformats.org/spreadsheetml/2006/main" count="731" uniqueCount="558">
  <si>
    <t>經辦人</t>
  </si>
  <si>
    <t>動 支 經 費 請 示 單</t>
    <phoneticPr fontId="2" type="noConversion"/>
  </si>
  <si>
    <t>單位別：</t>
    <phoneticPr fontId="2" type="noConversion"/>
  </si>
  <si>
    <t>預算數</t>
    <phoneticPr fontId="2" type="noConversion"/>
  </si>
  <si>
    <t>預算年度</t>
    <phoneticPr fontId="2" type="noConversion"/>
  </si>
  <si>
    <t>已支數</t>
    <phoneticPr fontId="2" type="noConversion"/>
  </si>
  <si>
    <t>餘  額</t>
    <phoneticPr fontId="2" type="noConversion"/>
  </si>
  <si>
    <t>附</t>
    <phoneticPr fontId="2" type="noConversion"/>
  </si>
  <si>
    <t>件</t>
    <phoneticPr fontId="2" type="noConversion"/>
  </si>
  <si>
    <t>名 稱 及 規 格</t>
    <phoneticPr fontId="2" type="noConversion"/>
  </si>
  <si>
    <t>單  價</t>
    <phoneticPr fontId="2" type="noConversion"/>
  </si>
  <si>
    <t xml:space="preserve">金  額 </t>
    <phoneticPr fontId="2" type="noConversion"/>
  </si>
  <si>
    <t>元</t>
    <phoneticPr fontId="2" type="noConversion"/>
  </si>
  <si>
    <t>擬交</t>
    <phoneticPr fontId="2" type="noConversion"/>
  </si>
  <si>
    <t>經辦人</t>
    <phoneticPr fontId="2" type="noConversion"/>
  </si>
  <si>
    <t>預算登記人員</t>
    <phoneticPr fontId="2" type="noConversion"/>
  </si>
  <si>
    <t>申請單位</t>
    <phoneticPr fontId="2" type="noConversion"/>
  </si>
  <si>
    <t>會計主任</t>
    <phoneticPr fontId="2" type="noConversion"/>
  </si>
  <si>
    <t>用途</t>
    <phoneticPr fontId="2" type="noConversion"/>
  </si>
  <si>
    <t>付款方式</t>
    <phoneticPr fontId="2" type="noConversion"/>
  </si>
  <si>
    <t>其他有關文件      張</t>
    <phoneticPr fontId="2" type="noConversion"/>
  </si>
  <si>
    <t>內容</t>
    <phoneticPr fontId="2" type="noConversion"/>
  </si>
  <si>
    <t>數量</t>
    <phoneticPr fontId="2" type="noConversion"/>
  </si>
  <si>
    <t>報價單            張</t>
    <phoneticPr fontId="2" type="noConversion"/>
  </si>
  <si>
    <t>會計室</t>
    <phoneticPr fontId="2" type="noConversion"/>
  </si>
  <si>
    <t>機關長官或其授權代簽人</t>
    <phoneticPr fontId="2" type="noConversion"/>
  </si>
  <si>
    <t>付款憑單</t>
  </si>
  <si>
    <t>金　　　　額</t>
  </si>
  <si>
    <t>億</t>
  </si>
  <si>
    <t>千萬</t>
  </si>
  <si>
    <t>百萬</t>
  </si>
  <si>
    <t>十萬</t>
  </si>
  <si>
    <t>萬</t>
  </si>
  <si>
    <t>千</t>
  </si>
  <si>
    <t>百</t>
  </si>
  <si>
    <t>十</t>
  </si>
  <si>
    <t>元</t>
  </si>
  <si>
    <t>憑證編號</t>
  </si>
  <si>
    <t>預算年度</t>
  </si>
  <si>
    <t>預算科目</t>
  </si>
  <si>
    <t>用途說明</t>
  </si>
  <si>
    <t>經辦單位</t>
  </si>
  <si>
    <t>(　憑　　證　　黏　　貼　　線　)</t>
  </si>
  <si>
    <t>說明：</t>
  </si>
  <si>
    <t>傳　票</t>
    <phoneticPr fontId="2" type="noConversion"/>
  </si>
  <si>
    <t>總務主任</t>
    <phoneticPr fontId="2" type="noConversion"/>
  </si>
  <si>
    <t>對不同工作計畫或用途別之原始憑證請勿混合黏貼。</t>
    <phoneticPr fontId="2" type="noConversion"/>
  </si>
  <si>
    <t>一、</t>
    <phoneticPr fontId="2" type="noConversion"/>
  </si>
  <si>
    <t>本用紙除「傳票(付款憑單)編號」及「憑證編號」兩欄由會計單位填列外，其餘各欄由經辦核銷工作之事務人員填列。</t>
    <phoneticPr fontId="2" type="noConversion"/>
  </si>
  <si>
    <t>二、</t>
    <phoneticPr fontId="2" type="noConversion"/>
  </si>
  <si>
    <t>本用紙憑證黏貼線上端有關人員核章欄，得視各機關實際工作之分工程序自行增列。</t>
    <phoneticPr fontId="2" type="noConversion"/>
  </si>
  <si>
    <t>三、</t>
    <phoneticPr fontId="2" type="noConversion"/>
  </si>
  <si>
    <t>四、</t>
    <phoneticPr fontId="2" type="noConversion"/>
  </si>
  <si>
    <t>凡提供參考之附件，如不能同時黏貼，則記明某號憑證之附件，按號另裝成冊一併附送，並於憑證簿封面註明上開另裝附件若干件。</t>
    <phoneticPr fontId="2" type="noConversion"/>
  </si>
  <si>
    <t>五、</t>
    <phoneticPr fontId="2" type="noConversion"/>
  </si>
  <si>
    <t>六、</t>
    <phoneticPr fontId="2" type="noConversion"/>
  </si>
  <si>
    <t>本用紙由有關人員順序核章後，送會計單位辦理經費核銷手續，月底由會計單位彙總裝訂成冊，依規定程序辦理。</t>
    <phoneticPr fontId="2" type="noConversion"/>
  </si>
  <si>
    <t>七、</t>
    <phoneticPr fontId="2" type="noConversion"/>
  </si>
  <si>
    <t>八、</t>
    <phoneticPr fontId="2" type="noConversion"/>
  </si>
  <si>
    <t>以零用金支付時，由出納管理人員於原始憑證上加蓋付訖及日期章戳。</t>
    <phoneticPr fontId="2" type="noConversion"/>
  </si>
  <si>
    <t>開立傳票或付款憑單時，由會計單位於本用紙上加蓋「已開傳票或憑單」章戳。</t>
    <phoneticPr fontId="2" type="noConversion"/>
  </si>
  <si>
    <t>總務處簽擬</t>
    <phoneticPr fontId="2" type="noConversion"/>
  </si>
  <si>
    <t>事務組長</t>
    <phoneticPr fontId="2" type="noConversion"/>
  </si>
  <si>
    <t>本次約需
動支金額</t>
    <phoneticPr fontId="2" type="noConversion"/>
  </si>
  <si>
    <t>預 算 科目
名稱及節號</t>
    <phoneticPr fontId="2" type="noConversion"/>
  </si>
  <si>
    <t>合　　　　計</t>
    <phoneticPr fontId="2" type="noConversion"/>
  </si>
  <si>
    <t xml:space="preserve">計    </t>
    <phoneticPr fontId="2" type="noConversion"/>
  </si>
  <si>
    <t>經招商比(議)價結果 :</t>
    <phoneticPr fontId="2" type="noConversion"/>
  </si>
  <si>
    <t xml:space="preserve">               黏 貼 憑 證 用 紙</t>
    <phoneticPr fontId="2" type="noConversion"/>
  </si>
  <si>
    <t>教務處</t>
    <phoneticPr fontId="2" type="noConversion"/>
  </si>
  <si>
    <t>學務處</t>
    <phoneticPr fontId="2" type="noConversion"/>
  </si>
  <si>
    <t>總務處</t>
    <phoneticPr fontId="2" type="noConversion"/>
  </si>
  <si>
    <t>輔導室</t>
    <phoneticPr fontId="2" type="noConversion"/>
  </si>
  <si>
    <t>人事室</t>
    <phoneticPr fontId="2" type="noConversion"/>
  </si>
  <si>
    <t>預付費用請示單    張  共     張</t>
    <phoneticPr fontId="2" type="noConversion"/>
  </si>
  <si>
    <t>會計科目-子目</t>
  </si>
  <si>
    <r>
      <t>簽署欄位依職稱大小，「由上而下，由左而右」，</t>
    </r>
    <r>
      <rPr>
        <b/>
        <sz val="11"/>
        <rFont val="標楷體"/>
        <family val="4"/>
        <charset val="136"/>
      </rPr>
      <t>各單位主管應於騎縫處核章</t>
    </r>
    <r>
      <rPr>
        <sz val="11"/>
        <rFont val="標楷體"/>
        <family val="4"/>
        <charset val="136"/>
      </rPr>
      <t>。</t>
    </r>
    <phoneticPr fontId="2" type="noConversion"/>
  </si>
  <si>
    <t>驗收或證明</t>
    <phoneticPr fontId="2" type="noConversion"/>
  </si>
  <si>
    <t>桃園市立內壢國民中學</t>
    <phoneticPr fontId="2" type="noConversion"/>
  </si>
  <si>
    <t>補校</t>
    <phoneticPr fontId="2" type="noConversion"/>
  </si>
  <si>
    <r>
      <t>簽證號</t>
    </r>
    <r>
      <rPr>
        <sz val="13"/>
        <rFont val="新細明體"/>
        <family val="1"/>
        <charset val="136"/>
      </rPr>
      <t>：</t>
    </r>
    <phoneticPr fontId="2" type="noConversion"/>
  </si>
  <si>
    <t>桃園市立內壢國民中學</t>
    <phoneticPr fontId="2" type="noConversion"/>
  </si>
  <si>
    <t>應付代收款
CD0001課業輔導費</t>
    <phoneticPr fontId="2" type="noConversion"/>
  </si>
  <si>
    <t>應付代收款
CE0001暑期活動</t>
    <phoneticPr fontId="2" type="noConversion"/>
  </si>
  <si>
    <t>應付代收款
CF0001寒假活動</t>
    <phoneticPr fontId="2" type="noConversion"/>
  </si>
  <si>
    <t>應付代收款
CA0001教科書款</t>
    <phoneticPr fontId="2" type="noConversion"/>
  </si>
  <si>
    <t>應付代收款
CG0001校外教學活動</t>
    <phoneticPr fontId="2" type="noConversion"/>
  </si>
  <si>
    <t>應付代收款
DC0001機器人社團</t>
    <phoneticPr fontId="2" type="noConversion"/>
  </si>
  <si>
    <t>應付代收款
EB0001清寒優秀獎助學金(利息)</t>
    <phoneticPr fontId="2" type="noConversion"/>
  </si>
  <si>
    <t>應付代收款
EF0003獎助學金-老實聰明獎學金</t>
    <phoneticPr fontId="2" type="noConversion"/>
  </si>
  <si>
    <t>應付代收款
EF0004獎助學金-低收入戶學生助學金</t>
    <phoneticPr fontId="2" type="noConversion"/>
  </si>
  <si>
    <t>應付代收款
EF0005獎助學金-富邦助學金</t>
    <phoneticPr fontId="2" type="noConversion"/>
  </si>
  <si>
    <t>應付代收款
EF0006獎助學金-清寒原住民學生助學金</t>
    <phoneticPr fontId="2" type="noConversion"/>
  </si>
  <si>
    <t>應付代收款
EF0007獎助學金-翰林文教基金會清寒助學金</t>
    <phoneticPr fontId="2" type="noConversion"/>
  </si>
  <si>
    <t>應付代收款
EF0008獎助學金-小康計畫仁愛獎學金</t>
    <phoneticPr fontId="2" type="noConversion"/>
  </si>
  <si>
    <t>應付代收款
EF0009獎助學金-教育部學產基金設置急難慰問金</t>
    <phoneticPr fontId="2" type="noConversion"/>
  </si>
  <si>
    <t>應付代收款
EF0012獎助學金-張雅群獎學金</t>
    <phoneticPr fontId="2" type="noConversion"/>
  </si>
  <si>
    <t>應付代收款
F21001補救教學</t>
    <phoneticPr fontId="2" type="noConversion"/>
  </si>
  <si>
    <t>應付代收款
F21004原住民族語</t>
    <phoneticPr fontId="2" type="noConversion"/>
  </si>
  <si>
    <t>應付代收款
F21008本土語言課程</t>
    <phoneticPr fontId="2" type="noConversion"/>
  </si>
  <si>
    <t>應付代收款
F21010調整教師授課實施計畫-普通</t>
    <phoneticPr fontId="2" type="noConversion"/>
  </si>
  <si>
    <t>應付代收款
F21012活化教學計畫</t>
    <phoneticPr fontId="2" type="noConversion"/>
  </si>
  <si>
    <t>應付代收款
F21014代課鐘點費補助款</t>
    <phoneticPr fontId="2" type="noConversion"/>
  </si>
  <si>
    <t>應付代收款
F21015圖書館推動教師補助款</t>
    <phoneticPr fontId="2" type="noConversion"/>
  </si>
  <si>
    <t>應付代收款
F22002教育會考報名工作費</t>
    <phoneticPr fontId="2" type="noConversion"/>
  </si>
  <si>
    <t>應付代收款
F23001推動讀報</t>
    <phoneticPr fontId="2" type="noConversion"/>
  </si>
  <si>
    <t>應付代收款
AA0001教育儲蓄戶</t>
    <phoneticPr fontId="2" type="noConversion"/>
  </si>
  <si>
    <t>應付代收款
CB0001平安保險費</t>
    <phoneticPr fontId="2" type="noConversion"/>
  </si>
  <si>
    <t>應付代收款
DB0001聯課活動社團費</t>
    <phoneticPr fontId="2" type="noConversion"/>
  </si>
  <si>
    <t>應付代收款
EC0001捐助跆拳道組訓費</t>
    <phoneticPr fontId="2" type="noConversion"/>
  </si>
  <si>
    <t>應付代收款
F33002體育班運作經費</t>
    <phoneticPr fontId="2" type="noConversion"/>
  </si>
  <si>
    <t>應付代收款
F34002健康促進學校補助款</t>
    <phoneticPr fontId="2" type="noConversion"/>
  </si>
  <si>
    <t>應付代收款
F34004健康檢查費</t>
    <phoneticPr fontId="2" type="noConversion"/>
  </si>
  <si>
    <t>應付代收款
F34006資源回收款</t>
    <phoneticPr fontId="2" type="noConversion"/>
  </si>
  <si>
    <t>應付代收款
BA0001公保費</t>
    <phoneticPr fontId="2" type="noConversion"/>
  </si>
  <si>
    <t>應付代收款
BB0001退撫基金</t>
    <phoneticPr fontId="2" type="noConversion"/>
  </si>
  <si>
    <t>應付代收款
BC0001勞保費</t>
    <phoneticPr fontId="2" type="noConversion"/>
  </si>
  <si>
    <t>應付代收款
BD0001健保費</t>
    <phoneticPr fontId="2" type="noConversion"/>
  </si>
  <si>
    <t>應付代收款
BE0001勞退金</t>
    <phoneticPr fontId="2" type="noConversion"/>
  </si>
  <si>
    <t>應付代收款
BF0001所得稅</t>
    <phoneticPr fontId="2" type="noConversion"/>
  </si>
  <si>
    <t>應付代收款
BG0001儲蓄存款</t>
    <phoneticPr fontId="2" type="noConversion"/>
  </si>
  <si>
    <t>應付代收款
BH0001公教貸款</t>
    <phoneticPr fontId="2" type="noConversion"/>
  </si>
  <si>
    <t>應付代收款
BI0001代扣奠儀</t>
    <phoneticPr fontId="2" type="noConversion"/>
  </si>
  <si>
    <t>應付代收款
BJ0001離職儲金</t>
    <phoneticPr fontId="2" type="noConversion"/>
  </si>
  <si>
    <t>應付代收款
BK0001補充保費</t>
    <phoneticPr fontId="2" type="noConversion"/>
  </si>
  <si>
    <t>應付代收款
BL0001機關負擔保費等</t>
    <phoneticPr fontId="2" type="noConversion"/>
  </si>
  <si>
    <t>應付代收款
BN0001員工其他發放</t>
    <phoneticPr fontId="2" type="noConversion"/>
  </si>
  <si>
    <t>應付代收款
CC0001家長會費</t>
    <phoneticPr fontId="2" type="noConversion"/>
  </si>
  <si>
    <t>應付代收款
F50001蒸飯費補助款</t>
    <phoneticPr fontId="2" type="noConversion"/>
  </si>
  <si>
    <t>應付代收款
F50008水電分攤款</t>
    <phoneticPr fontId="2" type="noConversion"/>
  </si>
  <si>
    <t>應付代收款
F50022政府採購電子領標</t>
    <phoneticPr fontId="2" type="noConversion"/>
  </si>
  <si>
    <t>2211-Z保固金
Z00035瑞裕土木包工業-勵志樓(N棟)校舍結構補強工程-1091022到期</t>
    <phoneticPr fontId="2" type="noConversion"/>
  </si>
  <si>
    <t>應付代收款
F61004專業輔導人員-業務費</t>
    <phoneticPr fontId="2" type="noConversion"/>
  </si>
  <si>
    <t>應付代收款
F61006兼任-輔導教師</t>
    <phoneticPr fontId="2" type="noConversion"/>
  </si>
  <si>
    <t>應付代收款
F62001生涯發展教育</t>
    <phoneticPr fontId="2" type="noConversion"/>
  </si>
  <si>
    <t>應付代收款
F62006高中高職博覽會</t>
    <phoneticPr fontId="2" type="noConversion"/>
  </si>
  <si>
    <t>應付代收款
F62008替代役男執行中輟生輔導工作補助</t>
    <phoneticPr fontId="2" type="noConversion"/>
  </si>
  <si>
    <t>應付代收款
BM0001教育會費</t>
    <phoneticPr fontId="2" type="noConversion"/>
  </si>
  <si>
    <t>應付代收款
F70004資深優良教師補助款</t>
    <phoneticPr fontId="2" type="noConversion"/>
  </si>
  <si>
    <t>採購</t>
    <phoneticPr fontId="2" type="noConversion"/>
  </si>
  <si>
    <t>非採購</t>
    <phoneticPr fontId="2" type="noConversion"/>
  </si>
  <si>
    <t>採購類別：</t>
    <phoneticPr fontId="2" type="noConversion"/>
  </si>
  <si>
    <t>經辦人員
單位主管</t>
    <phoneticPr fontId="2" type="noConversion"/>
  </si>
  <si>
    <t>採購</t>
  </si>
  <si>
    <t>單位主管</t>
  </si>
  <si>
    <t>經辦人</t>
    <phoneticPr fontId="2" type="noConversion"/>
  </si>
  <si>
    <r>
      <t xml:space="preserve">  </t>
    </r>
    <r>
      <rPr>
        <sz val="14"/>
        <rFont val="標楷體"/>
        <family val="4"/>
        <charset val="136"/>
      </rPr>
      <t>承辦</t>
    </r>
    <phoneticPr fontId="2" type="noConversion"/>
  </si>
  <si>
    <r>
      <t>應付代收款
F5000</t>
    </r>
    <r>
      <rPr>
        <sz val="12"/>
        <rFont val="新細明體"/>
        <family val="1"/>
        <charset val="136"/>
      </rPr>
      <t>4校園安全維護費</t>
    </r>
    <phoneticPr fontId="2" type="noConversion"/>
  </si>
  <si>
    <t>應付代收款
F50005市長獎補助款</t>
    <phoneticPr fontId="2" type="noConversion"/>
  </si>
  <si>
    <t>保管</t>
    <phoneticPr fontId="2" type="noConversion"/>
  </si>
  <si>
    <t>出納組</t>
    <phoneticPr fontId="2" type="noConversion"/>
  </si>
  <si>
    <t>財產(物)登記</t>
    <phoneticPr fontId="2" type="noConversion"/>
  </si>
  <si>
    <t>會計室</t>
    <phoneticPr fontId="2" type="noConversion"/>
  </si>
  <si>
    <t>校長</t>
    <phoneticPr fontId="2" type="noConversion"/>
  </si>
  <si>
    <r>
      <t xml:space="preserve">經辦人員
</t>
    </r>
    <r>
      <rPr>
        <sz val="8"/>
        <rFont val="新細明體"/>
        <family val="1"/>
        <charset val="136"/>
      </rPr>
      <t xml:space="preserve">
</t>
    </r>
    <r>
      <rPr>
        <sz val="12"/>
        <rFont val="新細明體"/>
        <family val="1"/>
        <charset val="136"/>
      </rPr>
      <t xml:space="preserve">
事務組
</t>
    </r>
    <r>
      <rPr>
        <sz val="8"/>
        <rFont val="新細明體"/>
        <family val="1"/>
        <charset val="136"/>
      </rPr>
      <t xml:space="preserve">
</t>
    </r>
    <r>
      <rPr>
        <sz val="12"/>
        <rFont val="新細明體"/>
        <family val="1"/>
        <charset val="136"/>
      </rPr>
      <t xml:space="preserve">
總務主任</t>
    </r>
    <phoneticPr fontId="2" type="noConversion"/>
  </si>
  <si>
    <t>應付代收款
F32003社區協助巡防守護計畫</t>
    <phoneticPr fontId="2" type="noConversion"/>
  </si>
  <si>
    <r>
      <t>應付代收款
E</t>
    </r>
    <r>
      <rPr>
        <sz val="12"/>
        <rFont val="新細明體"/>
        <family val="1"/>
        <charset val="136"/>
      </rPr>
      <t>A</t>
    </r>
    <r>
      <rPr>
        <sz val="12"/>
        <rFont val="新細明體"/>
        <family val="1"/>
        <charset val="136"/>
      </rPr>
      <t>0001急難救助金</t>
    </r>
    <phoneticPr fontId="2" type="noConversion"/>
  </si>
  <si>
    <r>
      <t>應付代收款
F50007</t>
    </r>
    <r>
      <rPr>
        <sz val="12"/>
        <rFont val="新細明體"/>
        <family val="1"/>
        <charset val="136"/>
      </rPr>
      <t>陳簡秀歸還佔用校地款項</t>
    </r>
    <phoneticPr fontId="2" type="noConversion"/>
  </si>
  <si>
    <t>應付代收款
F23004學校圖書館增設圖資銀行經費</t>
    <phoneticPr fontId="2" type="noConversion"/>
  </si>
  <si>
    <r>
      <t>應付代收款
F50013</t>
    </r>
    <r>
      <rPr>
        <sz val="12"/>
        <rFont val="新細明體"/>
        <family val="1"/>
        <charset val="136"/>
      </rPr>
      <t>委託律師訴訟費</t>
    </r>
    <phoneticPr fontId="2" type="noConversion"/>
  </si>
  <si>
    <t>會計科目-用途別</t>
    <phoneticPr fontId="2" type="noConversion"/>
  </si>
  <si>
    <t>用人費用</t>
    <phoneticPr fontId="2" type="noConversion"/>
  </si>
  <si>
    <t>服務費用</t>
    <phoneticPr fontId="2" type="noConversion"/>
  </si>
  <si>
    <t>材料及用品費</t>
    <phoneticPr fontId="2" type="noConversion"/>
  </si>
  <si>
    <t>會費、捐助、補助、分攤、照護、救濟與交流活動費</t>
    <phoneticPr fontId="2" type="noConversion"/>
  </si>
  <si>
    <t>其他</t>
    <phoneticPr fontId="2" type="noConversion"/>
  </si>
  <si>
    <t>建築及設備計畫</t>
    <phoneticPr fontId="2" type="noConversion"/>
  </si>
  <si>
    <t>教務處.</t>
    <phoneticPr fontId="2" type="noConversion"/>
  </si>
  <si>
    <t>學務處.</t>
    <phoneticPr fontId="2" type="noConversion"/>
  </si>
  <si>
    <t>總務處.</t>
    <phoneticPr fontId="2" type="noConversion"/>
  </si>
  <si>
    <t>輔導室.</t>
    <phoneticPr fontId="2" type="noConversion"/>
  </si>
  <si>
    <t>人事室.</t>
    <phoneticPr fontId="2" type="noConversion"/>
  </si>
  <si>
    <t>會計室.</t>
    <phoneticPr fontId="2" type="noConversion"/>
  </si>
  <si>
    <t>補校.</t>
    <phoneticPr fontId="2" type="noConversion"/>
  </si>
  <si>
    <t>用人費用
 正式員額薪資
   113職員薪資</t>
    <phoneticPr fontId="2" type="noConversion"/>
  </si>
  <si>
    <t>用人費用
 聘僱及兼職人員薪
  124兼職人員酬金</t>
    <phoneticPr fontId="2" type="noConversion"/>
  </si>
  <si>
    <t>服務費用
 郵電費
  221郵費</t>
    <phoneticPr fontId="2" type="noConversion"/>
  </si>
  <si>
    <t>服務費用
 旅運費
  231國內旅費</t>
    <phoneticPr fontId="2" type="noConversion"/>
  </si>
  <si>
    <t>服務費用
 旅運費
  236貨物運費</t>
    <phoneticPr fontId="2" type="noConversion"/>
  </si>
  <si>
    <t>服務費用
 印刷裝訂與廣告費
  241印刷及裝訂費</t>
    <phoneticPr fontId="2" type="noConversion"/>
  </si>
  <si>
    <t>服務費用
 修理保養及保固費
   255機械及設備修護費</t>
    <phoneticPr fontId="2" type="noConversion"/>
  </si>
  <si>
    <t>服務費用
 修理保養及保固費
  257什項設備修護費</t>
    <phoneticPr fontId="2" type="noConversion"/>
  </si>
  <si>
    <t>材料及用品費
 用品消耗
  321辦公(事務)用品</t>
    <phoneticPr fontId="2" type="noConversion"/>
  </si>
  <si>
    <t>服務費用
 保險費
  26Y其他保險費</t>
    <phoneticPr fontId="2" type="noConversion"/>
  </si>
  <si>
    <t>服務費用
 專業服務費
  285講課鐘點、稿費、出席審查及查詢費</t>
    <phoneticPr fontId="2" type="noConversion"/>
  </si>
  <si>
    <t>服務費用
 專業服務費
  289試務甄選費</t>
    <phoneticPr fontId="2" type="noConversion"/>
  </si>
  <si>
    <t>服務費用
 專業服務費
  28A電子計算機軟體服務費</t>
    <phoneticPr fontId="2" type="noConversion"/>
  </si>
  <si>
    <t>材料及用品費
 用品消耗
  324化學藥劑與實驗用品</t>
    <phoneticPr fontId="2" type="noConversion"/>
  </si>
  <si>
    <t>材料及用品費
 用品消耗
  32Y其他</t>
    <phoneticPr fontId="2" type="noConversion"/>
  </si>
  <si>
    <t>會費、捐助、補助、分攤、照護、救濟與交流活動費
 競賽及交流活動費
  751技能競賽</t>
    <phoneticPr fontId="2" type="noConversion"/>
  </si>
  <si>
    <t>其他
 其他支出
  91Y其他</t>
    <phoneticPr fontId="2" type="noConversion"/>
  </si>
  <si>
    <t>服務費用
 修理保養及保固費
  252一般房屋修護費</t>
    <phoneticPr fontId="2" type="noConversion"/>
  </si>
  <si>
    <t>服務費用
 修理保養及保固費
  258其他資產修護費</t>
    <phoneticPr fontId="2" type="noConversion"/>
  </si>
  <si>
    <t>服務費用
 一般服務費
  279外包費</t>
    <phoneticPr fontId="2" type="noConversion"/>
  </si>
  <si>
    <t>服務費用
 一般服務費
 27D計時及計件人員酬金</t>
    <phoneticPr fontId="2" type="noConversion"/>
  </si>
  <si>
    <t>用人費用
 正式員額薪資
  113職員薪資</t>
    <phoneticPr fontId="2" type="noConversion"/>
  </si>
  <si>
    <t>用人費用
 正式員額薪資
  114工員工資</t>
    <phoneticPr fontId="2" type="noConversion"/>
  </si>
  <si>
    <t>用人費用
 聘僱及兼職人員薪資
  124兼職人員酬金</t>
    <phoneticPr fontId="2" type="noConversion"/>
  </si>
  <si>
    <t>用人費用
 超時工作報酬
  131加班費</t>
    <phoneticPr fontId="2" type="noConversion"/>
  </si>
  <si>
    <t>用人費用
 獎金
 151考績獎金</t>
    <phoneticPr fontId="2" type="noConversion"/>
  </si>
  <si>
    <t>用人費用
 獎金
 152年終獎金</t>
    <phoneticPr fontId="2" type="noConversion"/>
  </si>
  <si>
    <t>用人費用
 退休及撫卹金
  161職員退休及離職金</t>
    <phoneticPr fontId="2" type="noConversion"/>
  </si>
  <si>
    <t>用人費用
 退休及撫卹金
  162工員退休及離職金</t>
    <phoneticPr fontId="2" type="noConversion"/>
  </si>
  <si>
    <t>用人費用
 福利費
  181分擔員工保險費</t>
    <phoneticPr fontId="2" type="noConversion"/>
  </si>
  <si>
    <t>用人費用
 福利費
  183傷病醫藥費</t>
    <phoneticPr fontId="2" type="noConversion"/>
  </si>
  <si>
    <t>用人費用
 福利費
  18Y其他福利費</t>
    <phoneticPr fontId="2" type="noConversion"/>
  </si>
  <si>
    <t>材料及用品費
 用品消耗
  322報章什誌</t>
    <phoneticPr fontId="2" type="noConversion"/>
  </si>
  <si>
    <t>材料及用品費
 用品消耗
  323農業與園藝用品及環境美化費</t>
    <phoneticPr fontId="2" type="noConversion"/>
  </si>
  <si>
    <t>材料及用品費
 用品消耗
  324化學藥劑與實驗用品</t>
    <phoneticPr fontId="2" type="noConversion"/>
  </si>
  <si>
    <t>材料及用品費
 用品消耗
  328醫療用品(非醫療院所使用)</t>
    <phoneticPr fontId="2" type="noConversion"/>
  </si>
  <si>
    <t>材料及用品費
 用品消耗
  32Y其他</t>
    <phoneticPr fontId="2" type="noConversion"/>
  </si>
  <si>
    <t>服務費用
 水電費
  212工作場所電費</t>
    <phoneticPr fontId="2" type="noConversion"/>
  </si>
  <si>
    <t>服務費用
 水電費
  214工作場所水費</t>
    <phoneticPr fontId="2" type="noConversion"/>
  </si>
  <si>
    <t>服務費用
 水電費
  21Y其他場所水電費</t>
    <phoneticPr fontId="2" type="noConversion"/>
  </si>
  <si>
    <t>服務費用
 郵電費
  221郵費</t>
    <phoneticPr fontId="2" type="noConversion"/>
  </si>
  <si>
    <t>服務費用
 郵電費
  222電話費</t>
    <phoneticPr fontId="2" type="noConversion"/>
  </si>
  <si>
    <t>服務費用
 郵電費
   224數據通信費</t>
    <phoneticPr fontId="2" type="noConversion"/>
  </si>
  <si>
    <t>服務費用
 一般服務費
  27F體育活動費</t>
    <phoneticPr fontId="2" type="noConversion"/>
  </si>
  <si>
    <t>服務費用
 專業服務費
  287委託檢驗(定)試驗認證費</t>
    <phoneticPr fontId="2" type="noConversion"/>
  </si>
  <si>
    <t>服務費用
 公共關係費
  291公共關係費</t>
    <phoneticPr fontId="2" type="noConversion"/>
  </si>
  <si>
    <t>服務費用
 旅運費
  231國內旅費</t>
    <phoneticPr fontId="2" type="noConversion"/>
  </si>
  <si>
    <t>服務費用
 旅運費
  236貨物運費</t>
    <phoneticPr fontId="2" type="noConversion"/>
  </si>
  <si>
    <t>服務費用
 印刷裝訂與廣告費
  241印刷及裝訂費</t>
    <phoneticPr fontId="2" type="noConversion"/>
  </si>
  <si>
    <t>服務費用
 修理保養及保固費
   255機械及設備修護費</t>
    <phoneticPr fontId="2" type="noConversion"/>
  </si>
  <si>
    <t>服務費用
 修理保養及保固費
  257什項設備修護費</t>
    <phoneticPr fontId="2" type="noConversion"/>
  </si>
  <si>
    <t>服務費用
 保險費
  26Y其他保險費</t>
    <phoneticPr fontId="2" type="noConversion"/>
  </si>
  <si>
    <t>服務費用
 專業服務費
  285講課鐘點、稿費、出席審查及查詢費</t>
    <phoneticPr fontId="2" type="noConversion"/>
  </si>
  <si>
    <t>服務費用
   專業服務費
       288委託考選訓練費</t>
    <phoneticPr fontId="2" type="noConversion"/>
  </si>
  <si>
    <t>服務費用
 專業服務費
  289試務甄選費</t>
    <phoneticPr fontId="2" type="noConversion"/>
  </si>
  <si>
    <t>服務費用
 專業服務費
  28A電子計算機軟體服務費</t>
    <phoneticPr fontId="2" type="noConversion"/>
  </si>
  <si>
    <t>會費、捐助、補助、分攤、照護、救濟與交流活動費
 會費
  713職業團體會費</t>
    <phoneticPr fontId="2" type="noConversion"/>
  </si>
  <si>
    <t>會費、捐助、補助、分攤、照護、救濟與交流活動費
 分擔
  73Y分擔其他費用</t>
    <phoneticPr fontId="2" type="noConversion"/>
  </si>
  <si>
    <t>其他
 其他支出
  91Y其他</t>
    <phoneticPr fontId="2" type="noConversion"/>
  </si>
  <si>
    <t>建築及設備計畫
 購建固定資產
  513擴充改良房屋建築及設備</t>
    <phoneticPr fontId="2" type="noConversion"/>
  </si>
  <si>
    <t>建築及設備計畫
 購建固定資產
  514購置機械及設備</t>
    <phoneticPr fontId="2" type="noConversion"/>
  </si>
  <si>
    <t>建築及設備計畫
 購建無形資產
  521購置電腦軟體</t>
    <phoneticPr fontId="2" type="noConversion"/>
  </si>
  <si>
    <t>建築及設備計畫
 購建固定資產
   516購置什項設備</t>
    <phoneticPr fontId="2" type="noConversion"/>
  </si>
  <si>
    <t>建築及設備計畫
 購建固定資產
  515購置交通及運輸設備</t>
    <phoneticPr fontId="2" type="noConversion"/>
  </si>
  <si>
    <t>服務費用
 水電費
  212工作場所電費</t>
    <phoneticPr fontId="2" type="noConversion"/>
  </si>
  <si>
    <t>會費、捐助、補助、分攤、照護、救濟與交流活動費
 會費
  713職業團體會費</t>
    <phoneticPr fontId="2" type="noConversion"/>
  </si>
  <si>
    <t>建築及設備計畫
 購建無形資產
  521購置電腦軟體</t>
    <phoneticPr fontId="2" type="noConversion"/>
  </si>
  <si>
    <t>材料及用品費
 用品消耗
  32Y其他</t>
    <phoneticPr fontId="2" type="noConversion"/>
  </si>
  <si>
    <t>應付代收款
F21017客語能力認證</t>
    <phoneticPr fontId="2" type="noConversion"/>
  </si>
  <si>
    <t>用人費用
 超時工作報酬
  131加班費</t>
    <phoneticPr fontId="2" type="noConversion"/>
  </si>
  <si>
    <t>用人費用
 福利費
  183傷病醫藥費</t>
    <phoneticPr fontId="2" type="noConversion"/>
  </si>
  <si>
    <t>服務費用
 修理保養及保固費
   252一般房屋修護費</t>
    <phoneticPr fontId="2" type="noConversion"/>
  </si>
  <si>
    <t>服務費用
 修理保養及保固費
  258其他資產修護費</t>
    <phoneticPr fontId="2" type="noConversion"/>
  </si>
  <si>
    <t>服務費用
 專業服務費
  288委託考選訓練費</t>
    <phoneticPr fontId="2" type="noConversion"/>
  </si>
  <si>
    <t>租金、償債與利息
 什項設備租金
  451什項設備租金</t>
    <phoneticPr fontId="2" type="noConversion"/>
  </si>
  <si>
    <t>建築及設備計畫
 購建固定資產
  513擴充改良房屋建築及設備</t>
    <phoneticPr fontId="2" type="noConversion"/>
  </si>
  <si>
    <t>建築及設備計畫
 購建固定資產
  515購置交通及運輸設備</t>
    <phoneticPr fontId="2" type="noConversion"/>
  </si>
  <si>
    <t>建築及設備計畫
 購建固定資產
  516購置什項設備</t>
    <phoneticPr fontId="2" type="noConversion"/>
  </si>
  <si>
    <t>會費、捐助、補助、分攤、照護、救濟與交流活動費
 捐助、補助與獎助
  72其他</t>
    <phoneticPr fontId="2" type="noConversion"/>
  </si>
  <si>
    <t>會費、捐助、補助、分攤、照護、救濟與交流活動費
 分擔
  73Y分擔其他費用</t>
    <phoneticPr fontId="2" type="noConversion"/>
  </si>
  <si>
    <t>服務費用
 專業服務費
  291公共關係費</t>
    <phoneticPr fontId="2" type="noConversion"/>
  </si>
  <si>
    <t>服務費用
 一般服務費
  276佣金、匯費、經理費及手續費</t>
    <phoneticPr fontId="2" type="noConversion"/>
  </si>
  <si>
    <t>應付代收款
F21013教育實習學生實習輔導費</t>
    <phoneticPr fontId="2" type="noConversion"/>
  </si>
  <si>
    <t>應付代收款
F50011興建教學大樓經費</t>
    <phoneticPr fontId="2" type="noConversion"/>
  </si>
  <si>
    <t xml:space="preserve">應付代收款
</t>
    <phoneticPr fontId="2" type="noConversion"/>
  </si>
  <si>
    <t>2211-X押標金</t>
    <phoneticPr fontId="2" type="noConversion"/>
  </si>
  <si>
    <t>2211-Y保證金</t>
    <phoneticPr fontId="2" type="noConversion"/>
  </si>
  <si>
    <t>2211-Z保固金
Z10505景翔土木-旭昇樓及新慧樓屋頂防水隔熱保固金1091218到期(結構5年非結構1年</t>
    <phoneticPr fontId="2" type="noConversion"/>
  </si>
  <si>
    <t>2211-Z保固金</t>
    <phoneticPr fontId="2" type="noConversion"/>
  </si>
  <si>
    <t>1154-2預付費用-預算外</t>
    <phoneticPr fontId="2" type="noConversion"/>
  </si>
  <si>
    <t>1154-1預付費用-預算內</t>
    <phoneticPr fontId="2" type="noConversion"/>
  </si>
  <si>
    <t>1154-1預付費用-預算內</t>
    <phoneticPr fontId="2" type="noConversion"/>
  </si>
  <si>
    <t>建築及設備計畫
 購建固定資產
  513擴充改良房屋建築及設備</t>
    <phoneticPr fontId="2" type="noConversion"/>
  </si>
  <si>
    <t>服務費用
 專業服務費
  285講課鐘點、稿費、出席審查及查詢費</t>
    <phoneticPr fontId="2" type="noConversion"/>
  </si>
  <si>
    <t>服務費用
 專業服務費
  28A電子計算機軟體服務費</t>
    <phoneticPr fontId="2" type="noConversion"/>
  </si>
  <si>
    <t>服務費用
 專業服務費
  287委託檢驗(定)試驗認證費</t>
    <phoneticPr fontId="2" type="noConversion"/>
  </si>
  <si>
    <t>應付代收款
F21007美感教育補助款</t>
    <phoneticPr fontId="2" type="noConversion"/>
  </si>
  <si>
    <t>應付代收款
F23003閱讀磐石經費</t>
    <phoneticPr fontId="2" type="noConversion"/>
  </si>
  <si>
    <t>應付代收款
F35001菁英領袖成長營</t>
    <phoneticPr fontId="2" type="noConversion"/>
  </si>
  <si>
    <t>應付代收款
F50006建物公共安全檢查經費</t>
    <phoneticPr fontId="2" type="noConversion"/>
  </si>
  <si>
    <t>應付代收款
F50015就業無礙友善計畫經費</t>
    <phoneticPr fontId="2" type="noConversion"/>
  </si>
  <si>
    <t>應付代收款
F50017改善無障礙校園環境經費</t>
    <phoneticPr fontId="2" type="noConversion"/>
  </si>
  <si>
    <t>應付代收款
F62009技優甄審報名作業費</t>
    <phoneticPr fontId="2" type="noConversion"/>
  </si>
  <si>
    <t>應付代收款
F63003創造力資優方案</t>
    <phoneticPr fontId="2" type="noConversion"/>
  </si>
  <si>
    <t>應付代收款
F63004特殊教育專業團隊服務實施計畫經費</t>
    <phoneticPr fontId="2" type="noConversion"/>
  </si>
  <si>
    <t>應付代收款
F63005身障學生交通補助款</t>
    <phoneticPr fontId="2" type="noConversion"/>
  </si>
  <si>
    <t>應付代收款
F23002特定學生就學補助</t>
    <phoneticPr fontId="2" type="noConversion"/>
  </si>
  <si>
    <t>應付代收款
F22005免試入學適性宣導補助款</t>
    <phoneticPr fontId="2" type="noConversion"/>
  </si>
  <si>
    <t>應付代收款
F22001免試入學作業費</t>
    <phoneticPr fontId="2" type="noConversion"/>
  </si>
  <si>
    <t>應付代收款
F32001性平案件調查補助款</t>
    <phoneticPr fontId="2" type="noConversion"/>
  </si>
  <si>
    <t>應付代收款
F50018課桌椅補助經費</t>
    <phoneticPr fontId="2" type="noConversion"/>
  </si>
  <si>
    <t>應付代收款
F32002防制學生交通違規及事故計畫</t>
    <phoneticPr fontId="2" type="noConversion"/>
  </si>
  <si>
    <t>應付代收款
F33001基層運動選手訓練站</t>
    <phoneticPr fontId="2" type="noConversion"/>
  </si>
  <si>
    <t>應付代收款
F33005體育育樂營補助</t>
    <phoneticPr fontId="2" type="noConversion"/>
  </si>
  <si>
    <t>應付代收款
F21002創造力暨科學教育經費</t>
    <phoneticPr fontId="2" type="noConversion"/>
  </si>
  <si>
    <t>應付代收款
F35002童軍服務員知能研習課程</t>
    <phoneticPr fontId="2" type="noConversion"/>
  </si>
  <si>
    <t>應付代收款
F35003全市童軍大露營經費</t>
    <phoneticPr fontId="2" type="noConversion"/>
  </si>
  <si>
    <t>應付代收款
F63010數理資源班開班經費</t>
    <phoneticPr fontId="2" type="noConversion"/>
  </si>
  <si>
    <t>應付代收款
F63011身心障礙特殊教育服務方案</t>
    <phoneticPr fontId="2" type="noConversion"/>
  </si>
  <si>
    <t>應付代收款
F23008推動國中小城鄉共學夥伴</t>
    <phoneticPr fontId="2" type="noConversion"/>
  </si>
  <si>
    <t>應付代收款
F33006學校運動代表隊發展計畫</t>
    <phoneticPr fontId="2" type="noConversion"/>
  </si>
  <si>
    <t>應付代收款
F33007運動選手輔導照顧計畫</t>
    <phoneticPr fontId="2" type="noConversion"/>
  </si>
  <si>
    <t>應付代收款
F35004童軍教育推廣計畫經費</t>
    <phoneticPr fontId="2" type="noConversion"/>
  </si>
  <si>
    <t>應付代收款
F62013技藝教育社團實施經費</t>
    <phoneticPr fontId="2" type="noConversion"/>
  </si>
  <si>
    <t>2211-Y保證金
Y10000借用場地保證金</t>
    <phoneticPr fontId="2" type="noConversion"/>
  </si>
  <si>
    <t>2211-Z保固金
Z10603 億全營造-集賢樓F楝校舍結構耐震補強保固金1051014驗收合格,結5年非結1年</t>
    <phoneticPr fontId="2" type="noConversion"/>
  </si>
  <si>
    <t>應付代收款
F21021美感教育代課費</t>
    <phoneticPr fontId="2" type="noConversion"/>
  </si>
  <si>
    <t>應付代收款
F30001防制學生藥物濫用經費</t>
    <phoneticPr fontId="2" type="noConversion"/>
  </si>
  <si>
    <t>應付代收款
F34007在地化環境教育經費</t>
    <phoneticPr fontId="2" type="noConversion"/>
  </si>
  <si>
    <t>應付代收款
F34011永續發展與環境教育宣導暨推廣補助</t>
    <phoneticPr fontId="2" type="noConversion"/>
  </si>
  <si>
    <t>應付代收款
F50010工友委辦費</t>
    <phoneticPr fontId="2" type="noConversion"/>
  </si>
  <si>
    <t>應付代收款
F50036學生置物櫃經費</t>
    <phoneticPr fontId="2" type="noConversion"/>
  </si>
  <si>
    <t>應付代收款
F62002薦(遴)輔費(技藝課程)</t>
    <phoneticPr fontId="2" type="noConversion"/>
  </si>
  <si>
    <t>應付代收款
F33011專任運動教練經費</t>
    <phoneticPr fontId="2" type="noConversion"/>
  </si>
  <si>
    <t>應付代收款
F21003華語-補救教學</t>
    <phoneticPr fontId="2" type="noConversion"/>
  </si>
  <si>
    <t>應付代收款
F21005教學卓越經費</t>
    <phoneticPr fontId="2" type="noConversion"/>
  </si>
  <si>
    <t>應付代收款
F50014校地占用拆除工程款</t>
    <phoneticPr fontId="2" type="noConversion"/>
  </si>
  <si>
    <t>應付代收款
DG0001 國際教育旅行育樂營</t>
    <phoneticPr fontId="2" type="noConversion"/>
  </si>
  <si>
    <t>應付代收款
EF0002 獎助學金-日月之光獎助學金</t>
    <phoneticPr fontId="2" type="noConversion"/>
  </si>
  <si>
    <t>應付代收款
F23010 科學展覽會經費</t>
    <phoneticPr fontId="2" type="noConversion"/>
  </si>
  <si>
    <t>應付代收款
F33008啦啦隊補助款</t>
    <phoneticPr fontId="2" type="noConversion"/>
  </si>
  <si>
    <t>應付代收款
F33010績優選手培訓補助款</t>
    <phoneticPr fontId="2" type="noConversion"/>
  </si>
  <si>
    <r>
      <t>應付代收款
F61010高關懷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探索體驗教育</t>
    </r>
    <phoneticPr fontId="2" type="noConversion"/>
  </si>
  <si>
    <t>應付代收款
F63002 調整教師授課實施計畫-特教</t>
    <phoneticPr fontId="2" type="noConversion"/>
  </si>
  <si>
    <t>2211-Z保固金
Z10702 明佑-集智樓校舍結構耐震補強暨天花板整修保固-結1120107非結1080108</t>
    <phoneticPr fontId="2" type="noConversion"/>
  </si>
  <si>
    <t>應付代收款
F61011高關懷-適性化課程</t>
    <phoneticPr fontId="2" type="noConversion"/>
  </si>
  <si>
    <t>應付代收款
F61012高關懷-中輟生預防追蹤及復學輔導</t>
    <phoneticPr fontId="2" type="noConversion"/>
  </si>
  <si>
    <t>應付代收款
F63006身心障礙學生教科書補助款</t>
    <phoneticPr fontId="2" type="noConversion"/>
  </si>
  <si>
    <t>應付代收款
F23011 智慧校園圖書館管理</t>
    <phoneticPr fontId="2" type="noConversion"/>
  </si>
  <si>
    <t>應付代收款
F33013績優教練獎勵金</t>
    <phoneticPr fontId="2" type="noConversion"/>
  </si>
  <si>
    <t>應付代收款
F33041 射箭-青年盃射箭錦標賽</t>
    <phoneticPr fontId="2" type="noConversion"/>
  </si>
  <si>
    <t>應付代收款
F34009菸檳危害防制</t>
    <phoneticPr fontId="2" type="noConversion"/>
  </si>
  <si>
    <t>應付代收款
F21009國際教育初階研習</t>
    <phoneticPr fontId="2" type="noConversion"/>
  </si>
  <si>
    <t>應付代收款
F21026閱卷闈場代課鐘點費</t>
    <phoneticPr fontId="2" type="noConversion"/>
  </si>
  <si>
    <t>應付代收款
F24001網路電路費補助款</t>
    <phoneticPr fontId="2" type="noConversion"/>
  </si>
  <si>
    <t>應付代收款
F24003影像扎根計畫</t>
    <phoneticPr fontId="2" type="noConversion"/>
  </si>
  <si>
    <t>應付代收款
F33014山野教育計畫</t>
    <phoneticPr fontId="2" type="noConversion"/>
  </si>
  <si>
    <t>應付代收款
F33016績優選手獎勵金</t>
    <phoneticPr fontId="2" type="noConversion"/>
  </si>
  <si>
    <t>應付代收款
F33051 合球-全國協會盃合球錦標賽</t>
    <phoneticPr fontId="2" type="noConversion"/>
  </si>
  <si>
    <t>2211-Y保證金
Y10707 晶點室內裝修設計工程有限公司-行書樓圖書館暨閱覽室空間改善二期工程履約
保證金</t>
    <phoneticPr fontId="2" type="noConversion"/>
  </si>
  <si>
    <t xml:space="preserve">
</t>
    <phoneticPr fontId="2" type="noConversion"/>
  </si>
  <si>
    <r>
      <t>應付代收款
F6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00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教育優先區</t>
    </r>
    <phoneticPr fontId="2" type="noConversion"/>
  </si>
  <si>
    <t>應付代收款
F21028發展特色學校經費</t>
    <phoneticPr fontId="2" type="noConversion"/>
  </si>
  <si>
    <t>應付代收款
F21029戶外教育計畫</t>
    <phoneticPr fontId="2" type="noConversion"/>
  </si>
  <si>
    <t>應付代收款
F21034教育自主課程試辦計畫</t>
    <phoneticPr fontId="2" type="noConversion"/>
  </si>
  <si>
    <t>應付代收款
F24013資訊-物聯網中心AIOT標竿計畫</t>
    <phoneticPr fontId="2" type="noConversion"/>
  </si>
  <si>
    <t>應付代收款
F24014生活科技教室資訊設備經費</t>
    <phoneticPr fontId="2" type="noConversion"/>
  </si>
  <si>
    <t>應付代收款
F31003全國戲劇比賽</t>
    <phoneticPr fontId="2" type="noConversion"/>
  </si>
  <si>
    <t>應付代收款
F33024跆拳-太平洋盃全國跆拳道錦標賽</t>
    <phoneticPr fontId="2" type="noConversion"/>
  </si>
  <si>
    <t>應付代收款
F33034田徑-臺北市春季全國田徑公開賽獎勵金</t>
    <phoneticPr fontId="2" type="noConversion"/>
  </si>
  <si>
    <t>應付代收款
F34006 資源回收款</t>
    <phoneticPr fontId="2" type="noConversion"/>
  </si>
  <si>
    <t>應付代收款
F50002 復華街圍牆整建工程</t>
    <phoneticPr fontId="2" type="noConversion"/>
  </si>
  <si>
    <t>應付代收款
F50020防水隔熱工程經費</t>
    <phoneticPr fontId="2" type="noConversion"/>
  </si>
  <si>
    <t>應付代收款
F50021消防設備修繕費</t>
    <phoneticPr fontId="2" type="noConversion"/>
  </si>
  <si>
    <t>應付代收款
F50029全國運動會-聖火組</t>
    <phoneticPr fontId="2" type="noConversion"/>
  </si>
  <si>
    <t>應付代收款
F50031改善教學環境經常門</t>
    <phoneticPr fontId="2" type="noConversion"/>
  </si>
  <si>
    <t>應付代收款
F50038活動中心屋頂防漏整修工程</t>
    <phoneticPr fontId="2" type="noConversion"/>
  </si>
  <si>
    <t>應付代收款
F50039勵志樓地下室外牆及地坪修補工程</t>
    <phoneticPr fontId="2" type="noConversion"/>
  </si>
  <si>
    <t>應付代收款
F60001營造空間美學及發展特色學校經費</t>
    <phoneticPr fontId="2" type="noConversion"/>
  </si>
  <si>
    <t>應付代收款
F62014技藝教育育樂營</t>
    <phoneticPr fontId="2" type="noConversion"/>
  </si>
  <si>
    <t>應付代收款
F63007特教-慢飛天使助飛計畫(資源班)補助費用</t>
    <phoneticPr fontId="2" type="noConversion"/>
  </si>
  <si>
    <t>應付代收款
F63008資優鑑定家長宣導說明會</t>
    <phoneticPr fontId="2" type="noConversion"/>
  </si>
  <si>
    <t>應付代收款
F50016新設音樂特色班(管樂組)個別教室隔間工程</t>
    <phoneticPr fontId="2" type="noConversion"/>
  </si>
  <si>
    <t>應付代收款
F64005藝才班自然增班開班經費</t>
    <phoneticPr fontId="2" type="noConversion"/>
  </si>
  <si>
    <t>應付代收款
F64008輔導室-音樂班</t>
    <phoneticPr fontId="2" type="noConversion"/>
  </si>
  <si>
    <t>應付代收款
AB0001學生午餐費</t>
    <phoneticPr fontId="2" type="noConversion"/>
  </si>
  <si>
    <r>
      <t>應付代收款
AB0002學生午餐費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罰款</t>
    </r>
    <phoneticPr fontId="2" type="noConversion"/>
  </si>
  <si>
    <r>
      <t>應付代收款
AB0003學生午餐費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利息</t>
    </r>
    <phoneticPr fontId="2" type="noConversion"/>
  </si>
  <si>
    <r>
      <t>應付代收款
AB0004學生午餐費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以前年度</t>
    </r>
    <phoneticPr fontId="2" type="noConversion"/>
  </si>
  <si>
    <r>
      <t>應付代收款
CD0002課業輔導費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下學期</t>
    </r>
    <phoneticPr fontId="2" type="noConversion"/>
  </si>
  <si>
    <r>
      <t>應付代收款
DB0002聯課活動社團費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圍棋社</t>
    </r>
    <phoneticPr fontId="2" type="noConversion"/>
  </si>
  <si>
    <t>應付代收款
EG0001 捐助射箭隊經費</t>
    <phoneticPr fontId="2" type="noConversion"/>
  </si>
  <si>
    <t>2211-Z保固金
Z10713 和聲企業社-106學年藝術才能音樂特色班充實教學設備保固金-1091226到期</t>
    <phoneticPr fontId="2" type="noConversion"/>
  </si>
  <si>
    <t>2211-Z保固金
Z10717信捷國際股份有限公司-基層選手訓練站(田徑項目)採購案保固金-1101223到期</t>
    <phoneticPr fontId="2" type="noConversion"/>
  </si>
  <si>
    <t>2211-Z保固金
Z10718成昇實業(股)公司-改善無障礙校園環境附掛式樓梯採購案保固金-1091209到期</t>
    <phoneticPr fontId="2" type="noConversion"/>
  </si>
  <si>
    <t>2211-Z保固金
Z10719旭威電腦資訊有限公司-校園數位建設計畫-校園智慧網路建置案保固金-1101212</t>
    <phoneticPr fontId="2" type="noConversion"/>
  </si>
  <si>
    <t>2211-Z保固金
Z10802巨電工程股份有限公司-博愛樓發電機60KW財物採購案保固金-1100106到期</t>
    <phoneticPr fontId="2" type="noConversion"/>
  </si>
  <si>
    <t>2211-Z保固金
Z10805晶盛科技(股)公司-智慧學校教室平板電腦與行動充電車採購保固金1180115到期</t>
    <phoneticPr fontId="2" type="noConversion"/>
  </si>
  <si>
    <t>2211-Z保固金
Z10806艾迪訊科技股份有限公司-建置智慧圖書館採購案保固金-1091228到期</t>
    <phoneticPr fontId="2" type="noConversion"/>
  </si>
  <si>
    <t>應付代收款
CH0001畢業紀念冊及拍照費</t>
    <phoneticPr fontId="2" type="noConversion"/>
  </si>
  <si>
    <t>應付代收款
EF0011獎助學金-新住民及其子女培力與獎助學金</t>
    <phoneticPr fontId="2" type="noConversion"/>
  </si>
  <si>
    <r>
      <t>應付代收款
EF0016獎助學金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薇閣建設助學金</t>
    </r>
    <phoneticPr fontId="2" type="noConversion"/>
  </si>
  <si>
    <t>應付代收款
EF0014獎助學金-身心障礙獎助學金</t>
    <phoneticPr fontId="2" type="noConversion"/>
  </si>
  <si>
    <t>應付代收款
EF0015獎助學金-優秀原住民獎助學金</t>
    <phoneticPr fontId="2" type="noConversion"/>
  </si>
  <si>
    <t>應付代收款
EF0017獎助學金-軍公教遺族及傷殘榮軍子女就學補助</t>
    <phoneticPr fontId="2" type="noConversion"/>
  </si>
  <si>
    <t>應付代收款
F20001地方特考試務經費</t>
    <phoneticPr fontId="2" type="noConversion"/>
  </si>
  <si>
    <t>應付代收款
F21006教師專業發展評鑑</t>
    <phoneticPr fontId="2" type="noConversion"/>
  </si>
  <si>
    <t>應付代收款
F21011新住民子女教育計畫</t>
    <phoneticPr fontId="2" type="noConversion"/>
  </si>
  <si>
    <t>應付代收款
F21023儲備核心暨種子教師實驗課程</t>
    <phoneticPr fontId="2" type="noConversion"/>
  </si>
  <si>
    <t>應付代收款
F21032國語文優良試題甄選</t>
    <phoneticPr fontId="2" type="noConversion"/>
  </si>
  <si>
    <t>應付代收款
F21035學習扶助(補救教學)印刷經費</t>
    <phoneticPr fontId="2" type="noConversion"/>
  </si>
  <si>
    <t>應付代收款
F22003原住民語認證學校行政費</t>
    <phoneticPr fontId="2" type="noConversion"/>
  </si>
  <si>
    <t>應付代收款
F22004本土語言能力認證獎勵金</t>
    <phoneticPr fontId="2" type="noConversion"/>
  </si>
  <si>
    <t>應付代收款
F23012 學校用書經費</t>
    <phoneticPr fontId="2" type="noConversion"/>
  </si>
  <si>
    <t>應付代收款
F24009智慧學習教室</t>
    <phoneticPr fontId="2" type="noConversion"/>
  </si>
  <si>
    <t>應付代收款
F24012資訊-科技教育教學與學習及探索活動</t>
    <phoneticPr fontId="2" type="noConversion"/>
  </si>
  <si>
    <t>應付代收款
F24015創造力暨科學教育之金頭腦科學教室</t>
    <phoneticPr fontId="2" type="noConversion"/>
  </si>
  <si>
    <t>應付代收款
F33017培育優秀原住民運動人才計畫</t>
    <phoneticPr fontId="2" type="noConversion"/>
  </si>
  <si>
    <t>應付代收款
F33018體育重點團隊經費</t>
    <phoneticPr fontId="2" type="noConversion"/>
  </si>
  <si>
    <t>應付代收款
F33019運動菁英育才之優秀訓練基層團隊</t>
    <phoneticPr fontId="2" type="noConversion"/>
  </si>
  <si>
    <t>應付代收款
F33022 跆拳-亞洲少年跆拳道錦標賽</t>
    <phoneticPr fontId="2" type="noConversion"/>
  </si>
  <si>
    <t>應付代收款
F33023 跆拳-教育局補助經費</t>
    <phoneticPr fontId="2" type="noConversion"/>
  </si>
  <si>
    <t>應付代收款
F33032田徑-訓練環境及器材設備</t>
    <phoneticPr fontId="2" type="noConversion"/>
  </si>
  <si>
    <t>應付代收款
F33042 射箭-訓練環境及器材設備</t>
    <phoneticPr fontId="2" type="noConversion"/>
  </si>
  <si>
    <t>應付代收款
F34003校園食在安心食農教育</t>
    <phoneticPr fontId="2" type="noConversion"/>
  </si>
  <si>
    <t>應付代收款
F50003冷氣儲值卡工本費</t>
    <phoneticPr fontId="2" type="noConversion"/>
  </si>
  <si>
    <t>應付代收款
F50012游藝樓電力修復經費</t>
    <phoneticPr fontId="2" type="noConversion"/>
  </si>
  <si>
    <t>應付代收款
F50019增設冷氣讀卡儲值節能系統經費</t>
    <phoneticPr fontId="2" type="noConversion"/>
  </si>
  <si>
    <t>應付代收款
F50023管樂班設備經費</t>
    <phoneticPr fontId="2" type="noConversion"/>
  </si>
  <si>
    <t>應付代收款
F50024南大門老舊圍牆修補工程</t>
    <phoneticPr fontId="2" type="noConversion"/>
  </si>
  <si>
    <t>應付代收款
F50030旭昇樓B棟耐震補強工程</t>
    <phoneticPr fontId="2" type="noConversion"/>
  </si>
  <si>
    <t>應付代收款
F50037校園智慧網路建置案</t>
    <phoneticPr fontId="2" type="noConversion"/>
  </si>
  <si>
    <t>應付代收款
F62010技藝競賽優良學生產業參訪活動</t>
    <phoneticPr fontId="2" type="noConversion"/>
  </si>
  <si>
    <t>應付代收款
F63013身障資源班</t>
    <phoneticPr fontId="2" type="noConversion"/>
  </si>
  <si>
    <t>應付代收款
F63020英語資優班</t>
    <phoneticPr fontId="2" type="noConversion"/>
  </si>
  <si>
    <t>應付代收款
F64001全國音樂比賽</t>
    <phoneticPr fontId="2" type="noConversion"/>
  </si>
  <si>
    <t>應付代收款
F64003藝才班鑑定二招報名費</t>
    <phoneticPr fontId="2" type="noConversion"/>
  </si>
  <si>
    <t>應付代收款
F64004音樂國際交流參訪</t>
    <phoneticPr fontId="2" type="noConversion"/>
  </si>
  <si>
    <t>應付代收款
F64007 學生音樂比賽暨師生鄉土歌謠比賽</t>
    <phoneticPr fontId="2" type="noConversion"/>
  </si>
  <si>
    <t>應付代收款
F64009學生音樂比賽經費</t>
    <phoneticPr fontId="2" type="noConversion"/>
  </si>
  <si>
    <t>2211-Z保固金
Z10808峻汎(股)公司-改善教學環境-游藝樓教室更換鋁窗欄杆採購保固金1100415到期</t>
    <phoneticPr fontId="2" type="noConversion"/>
  </si>
  <si>
    <t>2211-Z保固金
Z10813全和實業有限公司-復華街後段老舊圍牆整建工程保固金1130527到期</t>
    <phoneticPr fontId="2" type="noConversion"/>
  </si>
  <si>
    <t>2211-Z保固金
Z10814山河企業社-107學年藝才班(管樂組)充實教學設備採購保固金1100627到期</t>
    <phoneticPr fontId="2" type="noConversion"/>
  </si>
  <si>
    <t>應付代收款
F63009 身障學生教育代金</t>
    <phoneticPr fontId="2" type="noConversion"/>
  </si>
  <si>
    <t>應付代收款
F21036美國國際教育旅行</t>
    <phoneticPr fontId="2" type="noConversion"/>
  </si>
  <si>
    <t>應付代收款
AB0005學生午餐費-新生</t>
    <phoneticPr fontId="2" type="noConversion"/>
  </si>
  <si>
    <t>應付代收款
F33003充實體育器材設備</t>
    <phoneticPr fontId="2" type="noConversion"/>
  </si>
  <si>
    <t>應付代收款
F21016地景藝術節戶外教育</t>
    <phoneticPr fontId="2" type="noConversion"/>
  </si>
  <si>
    <t>應付代收款
CD0001課業輔導費</t>
    <phoneticPr fontId="2" type="noConversion"/>
  </si>
  <si>
    <t>應付代收款
CH0001畢業紀念冊及拍照費</t>
    <phoneticPr fontId="2" type="noConversion"/>
  </si>
  <si>
    <t>應付代收款
CJ0001課業輔導及學藝活動結餘款</t>
    <phoneticPr fontId="2" type="noConversion"/>
  </si>
  <si>
    <t>應付代收款
EC0003國際洪門慈善總會指定捐助學生</t>
    <phoneticPr fontId="2" type="noConversion"/>
  </si>
  <si>
    <t>應付代收款
EC0004許崑泰指定捐助學生</t>
    <phoneticPr fontId="2" type="noConversion"/>
  </si>
  <si>
    <t>應付代收款
EF0001 獎助學金-大和何溪明優秀清寒學生獎助學金</t>
    <phoneticPr fontId="2" type="noConversion"/>
  </si>
  <si>
    <r>
      <t>應付代收款
EF0010獎助學金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許潮英爺爺獎助學金</t>
    </r>
    <phoneticPr fontId="2" type="noConversion"/>
  </si>
  <si>
    <r>
      <t>應付代收款
EF0013獎助學金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桃園客運獎學金</t>
    </r>
    <phoneticPr fontId="2" type="noConversion"/>
  </si>
  <si>
    <t>應付代收款
F21018分區到校輔導教材教具費</t>
    <phoneticPr fontId="2" type="noConversion"/>
  </si>
  <si>
    <t>應付代收款
F21019優良英語閱讀學習單競賽稿費</t>
    <phoneticPr fontId="2" type="noConversion"/>
  </si>
  <si>
    <t>應付代收款
F21020十二年國教課綱精進教學</t>
    <phoneticPr fontId="2" type="noConversion"/>
  </si>
  <si>
    <t>應付代收款
F21022全國學校經營與教學創新KDP國際認證獎決選</t>
    <phoneticPr fontId="2" type="noConversion"/>
  </si>
  <si>
    <t>應付代收款
F21024教師專業發展實踐</t>
    <phoneticPr fontId="2" type="noConversion"/>
  </si>
  <si>
    <t>應付代收款
F21025課餘、週末及寒假中學基礎實驗推廣</t>
    <phoneticPr fontId="2" type="noConversion"/>
  </si>
  <si>
    <t>應付代收款
F21027英語優良試題甄選</t>
    <phoneticPr fontId="2" type="noConversion"/>
  </si>
  <si>
    <t>應付代收款
F21030輔導團教材教具費</t>
    <phoneticPr fontId="2" type="noConversion"/>
  </si>
  <si>
    <t>應付代收款
F21031教師專業學習社群</t>
    <phoneticPr fontId="2" type="noConversion"/>
  </si>
  <si>
    <t>應付代收款
F21037新住民語</t>
    <phoneticPr fontId="2" type="noConversion"/>
  </si>
  <si>
    <t>應付代收款
F21039KDP獲選績優團隊方案稿費</t>
    <phoneticPr fontId="2" type="noConversion"/>
  </si>
  <si>
    <t>應付代收款
F21040跨堿整合美感教案甄選入選補助</t>
    <phoneticPr fontId="2" type="noConversion"/>
  </si>
  <si>
    <t>應付代收款
F23005新設數理資優班實驗室經費</t>
    <phoneticPr fontId="2" type="noConversion"/>
  </si>
  <si>
    <t>應付代收款
F23009推動國中小城鄉共學夥伴</t>
  </si>
  <si>
    <t>應付代收款
F23006均一教育平台行動學習經費</t>
    <phoneticPr fontId="2" type="noConversion"/>
  </si>
  <si>
    <t>應付代收款
F23007圖書館暨閱覽室空間改善經費</t>
    <phoneticPr fontId="2" type="noConversion"/>
  </si>
  <si>
    <t>應付代收款
F23013數位閱讀及學習扶助</t>
    <phoneticPr fontId="2" type="noConversion"/>
  </si>
  <si>
    <t>應付代收款
F24002 108年度改善教室教學設備</t>
    <phoneticPr fontId="2" type="noConversion"/>
  </si>
  <si>
    <t>應付代收款
F24004創造力暨科學教育及資優教育嘉年華</t>
    <phoneticPr fontId="2" type="noConversion"/>
  </si>
  <si>
    <t>應付代收款
F24011學生網路成癮辨識與輔導種子教師培訓暨宣導</t>
    <phoneticPr fontId="2" type="noConversion"/>
  </si>
  <si>
    <t>應付代收款
F24016生活科技創作競賽補助</t>
    <phoneticPr fontId="2" type="noConversion"/>
  </si>
  <si>
    <t>應付代收款
F24017教-設備組-充實資訊設備-導入智慧型E化教育專案</t>
    <phoneticPr fontId="2" type="noConversion"/>
  </si>
  <si>
    <t>應付代收款
F31002品格教育計畫經費</t>
    <phoneticPr fontId="2" type="noConversion"/>
  </si>
  <si>
    <t>應付代收款
F30002 全國中輟預防業務傳承研討及表揚</t>
    <phoneticPr fontId="2" type="noConversion"/>
  </si>
  <si>
    <t>應付代收款
F30003 全國中輟預防業務傳承研討及表揚-市款</t>
    <phoneticPr fontId="2" type="noConversion"/>
  </si>
  <si>
    <t xml:space="preserve">應付代收款
F31001數位化電子看板 </t>
    <phoneticPr fontId="2" type="noConversion"/>
  </si>
  <si>
    <t xml:space="preserve">應付代收款
F31004充實活動中心視聽設備 </t>
    <phoneticPr fontId="2" type="noConversion"/>
  </si>
  <si>
    <t>應付代收款
F32004友善校園週宣導</t>
    <phoneticPr fontId="2" type="noConversion"/>
  </si>
  <si>
    <t>應付代收款
F32005反菸拒毒活動補助款</t>
    <phoneticPr fontId="2" type="noConversion"/>
  </si>
  <si>
    <t>應付代收款
F33004游泳課程及體驗活動經費</t>
    <phoneticPr fontId="2" type="noConversion"/>
  </si>
  <si>
    <t>應付代收款
F33012體育設施修繕經費</t>
    <phoneticPr fontId="2" type="noConversion"/>
  </si>
  <si>
    <t>應付代收款
F33015績優學校獎勵金</t>
    <phoneticPr fontId="2" type="noConversion"/>
  </si>
  <si>
    <t>應付代收款
F33021 跆拳-苗栗市跆拳道嘉年華</t>
    <phoneticPr fontId="2" type="noConversion"/>
  </si>
  <si>
    <t>應付代收款
F33025跆拳-諸羅山盃全國跆拳道錦標賽</t>
    <phoneticPr fontId="2" type="noConversion"/>
  </si>
  <si>
    <t>應付代收款
F33031田徑-港都盃田徑錦標賽</t>
    <phoneticPr fontId="2" type="noConversion"/>
  </si>
  <si>
    <t>應付代收款
F33035田徑-全國中等學校田徑錦標賽</t>
    <phoneticPr fontId="2" type="noConversion"/>
  </si>
  <si>
    <t>應付代收款
F33036田徑-新北城市盃全國田徑公開賽獎勵金</t>
    <phoneticPr fontId="2" type="noConversion"/>
  </si>
  <si>
    <t>應付代收款
F33045  射箭-全國總統盃射箭錦標賽</t>
    <phoneticPr fontId="2" type="noConversion"/>
  </si>
  <si>
    <t>應付代收款
F33052 合球-全國中正盃合球錦標賽</t>
    <phoneticPr fontId="2" type="noConversion"/>
  </si>
  <si>
    <t>應付代收款
F34005特殊傳染性肺炎防疫物資</t>
    <phoneticPr fontId="2" type="noConversion"/>
  </si>
  <si>
    <t>應付代收款
F50025空間不足校舍調整</t>
    <phoneticPr fontId="2" type="noConversion"/>
  </si>
  <si>
    <t>應付代收款
F50027九年級教室空調改善</t>
    <phoneticPr fontId="2" type="noConversion"/>
  </si>
  <si>
    <t>應付代收款
F50028全校電力改善及冷氣機採購</t>
    <phoneticPr fontId="2" type="noConversion"/>
  </si>
  <si>
    <t>應付代收款
F50032 3章1Q食材獎勵金</t>
    <phoneticPr fontId="2" type="noConversion"/>
  </si>
  <si>
    <t>應付代收款
F50033活動中心室內整修工程</t>
    <phoneticPr fontId="2" type="noConversion"/>
  </si>
  <si>
    <t>應付代收款
F50034操場PU跑道損壞更新工程</t>
    <phoneticPr fontId="2" type="noConversion"/>
  </si>
  <si>
    <t>應付代收款
F50035無力支付午餐不足</t>
    <phoneticPr fontId="2" type="noConversion"/>
  </si>
  <si>
    <t>2211-Y保證金
Y10819 富新室內裝修有限公司-108年空間不足校舍調整採購案(10821)履約保證金</t>
    <phoneticPr fontId="2" type="noConversion"/>
  </si>
  <si>
    <t>2211-Y保證金
Y10823 全和實業有限公司-活動中心室內整修工程履約保證金</t>
    <phoneticPr fontId="2" type="noConversion"/>
  </si>
  <si>
    <t>2211-Z保固金
Z10817 筑道營造有限公司-活動中心屋頂防漏整修工程保固金1130903到期</t>
    <phoneticPr fontId="2" type="noConversion"/>
  </si>
  <si>
    <t>2211-Z保固金
Z10818 英碩國際運動用品有限公司-108年度充實體育器材設備採購保固金1101119到期</t>
    <phoneticPr fontId="2" type="noConversion"/>
  </si>
  <si>
    <t>應付代收款
F61002友善校園關懷中輟學生經費</t>
    <phoneticPr fontId="2" type="noConversion"/>
  </si>
  <si>
    <t>應付代收款
F61005教育發展會議實施計畫</t>
    <phoneticPr fontId="2" type="noConversion"/>
  </si>
  <si>
    <t>應付代收款
F61009調整教師授課實施計畫-特教</t>
    <phoneticPr fontId="2" type="noConversion"/>
  </si>
  <si>
    <t>應付代收款
F62011經營與教學創新獎經費</t>
    <phoneticPr fontId="2" type="noConversion"/>
  </si>
  <si>
    <t>應付代收款
F62012國際教育融入課程經費</t>
    <phoneticPr fontId="2" type="noConversion"/>
  </si>
  <si>
    <t>應付代收款
F63012數理資優鑑定初選經費</t>
    <phoneticPr fontId="2" type="noConversion"/>
  </si>
  <si>
    <t>應付代收款
F64002烏克麗麗大賽</t>
    <phoneticPr fontId="2" type="noConversion"/>
  </si>
  <si>
    <t>應付代收款
F64010藝術才能音樂特色班(管樂組)</t>
    <phoneticPr fontId="2" type="noConversion"/>
  </si>
  <si>
    <t>應付代收款
F64011藝術才能音樂班鑑定招生</t>
    <phoneticPr fontId="2" type="noConversion"/>
  </si>
  <si>
    <t>應付代收款
F64012高中以下藝才班教學設備</t>
    <phoneticPr fontId="2" type="noConversion"/>
  </si>
  <si>
    <t>應付代收款
F64013藝才班升高中聯合模擬考</t>
    <phoneticPr fontId="2" type="noConversion"/>
  </si>
  <si>
    <t>應付代收款
F70003教職員眷屬自費文康活動</t>
    <phoneticPr fontId="2" type="noConversion"/>
  </si>
  <si>
    <t>2211-Y保證金
Y10906 七零年代設計整合企業社-數位化電子看板採購履保金</t>
    <phoneticPr fontId="2" type="noConversion"/>
  </si>
  <si>
    <t>2211-Z保固金
Z10903 晶盛科技(股)-108年數位閱讀及學習扶助之平板電腦保固金-1100304到期</t>
    <phoneticPr fontId="2" type="noConversion"/>
  </si>
  <si>
    <t>2211-Z保固金
Z10904 晶盛科技(股)-108年數位閱讀及學習扶助之行動充電車保固金-1120304到期</t>
    <phoneticPr fontId="2" type="noConversion"/>
  </si>
  <si>
    <t>2211-Z保固金
Z10905 臺灣優力建材有限公司-106學年新設數理資優資源班實驗室保固金-1100621</t>
    <phoneticPr fontId="2" type="noConversion"/>
  </si>
  <si>
    <t>應付代收款
F22006九年級留校自習</t>
    <phoneticPr fontId="2" type="noConversion"/>
  </si>
  <si>
    <t>應付代收款
F61006 兼任-輔導教師</t>
    <phoneticPr fontId="2" type="noConversion"/>
  </si>
  <si>
    <r>
      <t>應付代收款
CA0003教科書款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單數學年度</t>
    </r>
    <phoneticPr fontId="2" type="noConversion"/>
  </si>
  <si>
    <t>應付代收款
DB0003聯課活動社團費費-熱舞社</t>
    <phoneticPr fontId="2" type="noConversion"/>
  </si>
  <si>
    <t>應付代收款
F23016學生用書經費</t>
    <phoneticPr fontId="2" type="noConversion"/>
  </si>
  <si>
    <t>應付代收款
F23017 自然科學領域教學設備</t>
    <phoneticPr fontId="2" type="noConversion"/>
  </si>
  <si>
    <t>應付代收款
F21042外籍教師</t>
    <phoneticPr fontId="2" type="noConversion"/>
  </si>
  <si>
    <t>應付代收款
F24099資訊組-其他</t>
    <phoneticPr fontId="2" type="noConversion"/>
  </si>
  <si>
    <t>應付代收款
F31006數位化電子看板-第二期</t>
    <phoneticPr fontId="2" type="noConversion"/>
  </si>
  <si>
    <t>應付代收款
F32006導護志工裝備</t>
    <phoneticPr fontId="2" type="noConversion"/>
  </si>
  <si>
    <t>應付代收款
F33009校慶運動會補助款</t>
    <phoneticPr fontId="2" type="noConversion"/>
  </si>
  <si>
    <t>應付代收款
F33020高中以下體育班學生學習輔導</t>
    <phoneticPr fontId="2" type="noConversion"/>
  </si>
  <si>
    <t>應付代收款
F33026跆拳-世界青少年跆拳道錦標賽</t>
    <phoneticPr fontId="2" type="noConversion"/>
  </si>
  <si>
    <t>應付代收款
F33033田徑-臺中盃全國中等學校田徑賽獎勵金</t>
    <phoneticPr fontId="2" type="noConversion"/>
  </si>
  <si>
    <t>應付代收款
F33037田徑-全國田徑分齡賽獎勵金</t>
    <phoneticPr fontId="2" type="noConversion"/>
  </si>
  <si>
    <t>應付代收款
F33053 合球-祐正盃暨全國合球聯賽</t>
    <phoneticPr fontId="2" type="noConversion"/>
  </si>
  <si>
    <t>應付代收款
F33060充實體育班團隊服裝</t>
    <phoneticPr fontId="2" type="noConversion"/>
  </si>
  <si>
    <t>應付代收款
F33070運動選手訓練站器材</t>
    <phoneticPr fontId="2" type="noConversion"/>
  </si>
  <si>
    <t>應付代收款
F33099體育組-其他-各項經費</t>
    <phoneticPr fontId="2" type="noConversion"/>
  </si>
  <si>
    <t>應付代收款
F34001環境教育</t>
    <phoneticPr fontId="2" type="noConversion"/>
  </si>
  <si>
    <t>應付代收款
F50009活動中心改善工程</t>
    <phoneticPr fontId="2" type="noConversion"/>
  </si>
  <si>
    <t>應付代收款
F50026七零年代設計整合企業社-數位化電子看板採購逾期違約金</t>
    <phoneticPr fontId="2" type="noConversion"/>
  </si>
  <si>
    <t>應付代收款
F50040都市計畫土地變更</t>
    <phoneticPr fontId="2" type="noConversion"/>
  </si>
  <si>
    <t>應付代收款
F50042活動中心舞台布幕更換及窗戶隔熱膜經費</t>
    <phoneticPr fontId="2" type="noConversion"/>
  </si>
  <si>
    <t>應付代收款
F61003專業輔導人員人事費結餘款</t>
    <phoneticPr fontId="2" type="noConversion"/>
  </si>
  <si>
    <t>2211-X押標金
X10905七零年代設計整合企業社-數位化電子看板採購押標金</t>
    <phoneticPr fontId="2" type="noConversion"/>
  </si>
  <si>
    <t>2211-Y保證金
Y10909富新室內裝修有限公司-108年空間不足校舍調整採購案履約保證金</t>
    <phoneticPr fontId="2" type="noConversion"/>
  </si>
  <si>
    <t>2211-Y保證金
Y10910上申營造有限公司-操場PU跑道更新工程(10903)履約保證金</t>
    <phoneticPr fontId="2" type="noConversion"/>
  </si>
  <si>
    <t>2211-Y保證金
Y10915智景有限公司-全校電力改善及冷氣機採購安裝(第1期)之高壓變電站
建置履保金</t>
    <phoneticPr fontId="2" type="noConversion"/>
  </si>
  <si>
    <t>2211-Y保證金
Y10919瑞隆水電工程行-九年級班級教室裝設冷氣工程履約保證金(10904)</t>
    <phoneticPr fontId="2" type="noConversion"/>
  </si>
  <si>
    <t>2211-Y保證金
Y10920廣豐食品有限公司-109學年度學校外訂盒(餐)桶採購履約保證金(10921)</t>
    <phoneticPr fontId="2" type="noConversion"/>
  </si>
  <si>
    <t>2211-Y保證金
Y10921逸馨園有限公司-109學年度學校外訂盒(餐)桶採購履約保證金(10921)</t>
    <phoneticPr fontId="2" type="noConversion"/>
  </si>
  <si>
    <t>2211-Y保證金
Y10922瓏天有限公司-老舊木棧道拆除改建生態走道工程採購案履約保證
金(10917)</t>
    <phoneticPr fontId="2" type="noConversion"/>
  </si>
  <si>
    <t>2211-Y保證金
Y10925 演色印刷事業有限公司-109學年度畢業紀念冊及攝影採購案履約保證金(10928)</t>
    <phoneticPr fontId="2" type="noConversion"/>
  </si>
  <si>
    <t>2211-Y保證金
Y10927 哈妮旅行社有限公司-110學年度九年級校外教學履約保證金(10926)</t>
    <phoneticPr fontId="2" type="noConversion"/>
  </si>
  <si>
    <t>2211-Z保固金
Z10906 皇鐈營造有限公司-旭昇樓(B棟)耐震補強工程保固金(1121106到期)</t>
    <phoneticPr fontId="2" type="noConversion"/>
  </si>
  <si>
    <t>2211-Z保固金
Z10913力易工程有限公司-新設音樂特色班(管樂組)第二期隔間地板保固金1130529到期</t>
    <phoneticPr fontId="2" type="noConversion"/>
  </si>
  <si>
    <t>2211-Z保固金
Z10914民碁文化事業社-108學年建立友善校園設施設備10913保固金1100608到期</t>
    <phoneticPr fontId="2" type="noConversion"/>
  </si>
  <si>
    <t>2211-Z保固金
Z10915 正誠資訊有限公司充實活動中心視聽設備保固金-1120615到期</t>
    <phoneticPr fontId="2" type="noConversion"/>
  </si>
  <si>
    <t>2211-Z保固金
Z10916 龍璽室內裝修有限公司-活動中心舞台布幕汰換保固金-1120702到期</t>
    <phoneticPr fontId="2" type="noConversion"/>
  </si>
  <si>
    <t>2211-Z保固金
Z10917杰能節能有限公司-活動中心窗戶施做玻璃隔熱膜採購保固金-1150701到期</t>
    <phoneticPr fontId="2" type="noConversion"/>
  </si>
  <si>
    <t>2211-Z保固金
Z10918 川錡五金商行-109充實公立國中生活科技教室基本設備保固金-111年0701到期</t>
    <phoneticPr fontId="2" type="noConversion"/>
  </si>
  <si>
    <t>2211-Z保固金
Z10919全和實業有限公司-活動中心室內整 修工程保固金-1140629到期</t>
    <phoneticPr fontId="2" type="noConversion"/>
  </si>
  <si>
    <t>2211-Z保固金
Z10920 收七零年代設計整合企業社數位化電子看板採購保固金(1090515-1110514</t>
    <phoneticPr fontId="2" type="noConversion"/>
  </si>
  <si>
    <t>2211-Z保固金
Z10921全和實業有限公司勤學樓及勵志樓屋頂防水隔熱保固金(1090330-1120329</t>
    <phoneticPr fontId="2" type="noConversion"/>
  </si>
  <si>
    <t>2211-Z保固金
Z10924匯盈數位科技有限公司109年防疫紅外線熱像儀保固金1090422-1110421</t>
    <phoneticPr fontId="2" type="noConversion"/>
  </si>
  <si>
    <t>2211-Z保固金
Z10925和聲企業社108年高中藝才班設備低音大提琴保固金1090116-1120115</t>
    <phoneticPr fontId="2" type="noConversion"/>
  </si>
  <si>
    <t>2211-Z保固金
Z10926全和實業有限公司勵志樓地下室外擋土牆及地修補保固金1090103-1140102</t>
    <phoneticPr fontId="2" type="noConversion"/>
  </si>
  <si>
    <t>2211-Z保固金
Z10927久羿實業有限公司108年度設備智慧黑板保固金(109/4/24-1120423</t>
    <phoneticPr fontId="2" type="noConversion"/>
  </si>
  <si>
    <t>2211-Z保固金
Z10928育品國際企業(有)-運動選手訓練站器材採購保固(10920)-1100730到期</t>
    <phoneticPr fontId="2" type="noConversion"/>
  </si>
  <si>
    <t>2211-Z保固金
Z10929和聲企業社-109年藝才班設備補助低音長號及低音號採購保固金1101015到期</t>
    <phoneticPr fontId="2" type="noConversion"/>
  </si>
  <si>
    <t>2211-Z保固金
Z10930上申營造有限公司-操場PU跑道更新工程保固金1131012到期</t>
    <phoneticPr fontId="2" type="noConversion"/>
  </si>
  <si>
    <t>2211-Z保固金
Z10931富新室內裝修有限公司-108年空間不足校舍調整採購案保固金1100719到期</t>
    <phoneticPr fontId="2" type="noConversion"/>
  </si>
  <si>
    <t>2211-Z保固金
Z10932 川錡五金商行-109年充實國民中學生活科技教室擴充設備保固金1111130到期</t>
    <phoneticPr fontId="2" type="noConversion"/>
  </si>
  <si>
    <t>2211-Z保固金
Z10933瑞隆水電工程行-九年級班級教室裝設冷氣保固金1131208到期</t>
    <phoneticPr fontId="2" type="noConversion"/>
  </si>
  <si>
    <t>2211-Z保固金
Z10934 智景有限公司-電力改善及冷氣機安裝之高壓變電建置工程保固金1131223到期</t>
    <phoneticPr fontId="2" type="noConversion"/>
  </si>
  <si>
    <r>
      <t xml:space="preserve"> </t>
    </r>
    <r>
      <rPr>
        <sz val="14"/>
        <rFont val="新細明體"/>
        <family val="1"/>
        <charset val="136"/>
      </rPr>
      <t>□</t>
    </r>
    <r>
      <rPr>
        <sz val="14"/>
        <rFont val="標楷體"/>
        <family val="4"/>
        <charset val="136"/>
      </rPr>
      <t xml:space="preserve"> 電匯         □ 出納轉發
 □ 零用金支付   □ 預付費用轉正
 ▓         墊付 □ 支票</t>
    </r>
    <phoneticPr fontId="2" type="noConversion"/>
  </si>
  <si>
    <t>人事室.</t>
  </si>
  <si>
    <t>服務費用
 一般服務費
  27F體育活動費</t>
  </si>
  <si>
    <t xml:space="preserve">   中華民國112年　　月　　日</t>
    <phoneticPr fontId="2" type="noConversion"/>
  </si>
  <si>
    <t>112年   月   日教職員工文康活動費，聯絡人: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</si>
</sst>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 "/>
    <numFmt numFmtId="177" formatCode="#,##0_);[Red]\(#,##0\)"/>
    <numFmt numFmtId="178" formatCode="_-* #,##0_-;\-* #,##0_-;_-* &quot;-&quot;??_-;_-@_-"/>
    <numFmt numFmtId="179" formatCode="000&quot;年度&quot;"/>
  </numFmts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name val="新細明體"/>
      <family val="1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8"/>
      <name val="Times New Roman"/>
      <family val="1"/>
    </font>
    <font>
      <sz val="11"/>
      <name val="新細明體"/>
      <family val="1"/>
      <charset val="136"/>
    </font>
    <font>
      <sz val="10"/>
      <name val="標楷體"/>
      <family val="4"/>
      <charset val="136"/>
    </font>
    <font>
      <sz val="9"/>
      <color indexed="81"/>
      <name val="Tahoma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1"/>
      <name val="標楷體"/>
      <family val="4"/>
      <charset val="136"/>
    </font>
    <font>
      <sz val="8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sz val="8"/>
      <color theme="0" tint="-0.14999847407452621"/>
      <name val="標楷體"/>
      <family val="4"/>
      <charset val="136"/>
    </font>
    <font>
      <sz val="11"/>
      <color theme="0" tint="-0.14999847407452621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" fillId="0" borderId="0" applyFont="0" applyFill="0" applyBorder="0" applyAlignment="0" applyProtection="0"/>
  </cellStyleXfs>
  <cellXfs count="368">
    <xf numFmtId="0" fontId="0" fillId="0" borderId="0" xfId="0"/>
    <xf numFmtId="176" fontId="3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/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textRotation="255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/>
    </xf>
    <xf numFmtId="0" fontId="0" fillId="0" borderId="0" xfId="0" applyAlignment="1"/>
    <xf numFmtId="0" fontId="13" fillId="0" borderId="3" xfId="0" applyFont="1" applyBorder="1" applyAlignment="1">
      <alignment horizontal="center" vertical="center" wrapText="1"/>
    </xf>
    <xf numFmtId="0" fontId="15" fillId="0" borderId="14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vertical="top"/>
    </xf>
    <xf numFmtId="176" fontId="3" fillId="0" borderId="0" xfId="0" applyNumberFormat="1" applyFont="1" applyBorder="1" applyAlignment="1">
      <alignment wrapText="1"/>
    </xf>
    <xf numFmtId="176" fontId="3" fillId="0" borderId="0" xfId="0" applyNumberFormat="1" applyFont="1" applyAlignment="1">
      <alignment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wrapText="1"/>
    </xf>
    <xf numFmtId="176" fontId="9" fillId="0" borderId="0" xfId="0" applyNumberFormat="1" applyFont="1" applyAlignment="1">
      <alignment horizontal="left"/>
    </xf>
    <xf numFmtId="176" fontId="5" fillId="0" borderId="0" xfId="0" applyNumberFormat="1" applyFont="1" applyBorder="1" applyAlignment="1">
      <alignment horizontal="left"/>
    </xf>
    <xf numFmtId="176" fontId="3" fillId="0" borderId="0" xfId="0" applyNumberFormat="1" applyFont="1" applyBorder="1" applyAlignment="1"/>
    <xf numFmtId="176" fontId="3" fillId="0" borderId="1" xfId="0" applyNumberFormat="1" applyFont="1" applyBorder="1" applyAlignment="1">
      <alignment vertical="top"/>
    </xf>
    <xf numFmtId="176" fontId="3" fillId="0" borderId="2" xfId="0" applyNumberFormat="1" applyFont="1" applyBorder="1" applyAlignment="1">
      <alignment horizontal="left" vertical="top"/>
    </xf>
    <xf numFmtId="0" fontId="20" fillId="2" borderId="16" xfId="0" applyFont="1" applyFill="1" applyBorder="1" applyAlignment="1">
      <alignment horizontal="center" vertical="top" wrapText="1" readingOrder="1"/>
    </xf>
    <xf numFmtId="0" fontId="1" fillId="3" borderId="18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center" vertical="top" wrapText="1" readingOrder="1"/>
    </xf>
    <xf numFmtId="0" fontId="0" fillId="5" borderId="19" xfId="0" applyFont="1" applyFill="1" applyBorder="1" applyAlignment="1">
      <alignment horizontal="left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left" vertical="center" wrapText="1"/>
    </xf>
    <xf numFmtId="0" fontId="0" fillId="0" borderId="0" xfId="0" applyFill="1"/>
    <xf numFmtId="177" fontId="4" fillId="0" borderId="3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 textRotation="255"/>
    </xf>
    <xf numFmtId="176" fontId="3" fillId="0" borderId="5" xfId="0" applyNumberFormat="1" applyFont="1" applyFill="1" applyBorder="1" applyAlignment="1">
      <alignment vertical="center" textRotation="255"/>
    </xf>
    <xf numFmtId="176" fontId="3" fillId="0" borderId="1" xfId="0" applyNumberFormat="1" applyFont="1" applyFill="1" applyBorder="1" applyAlignment="1">
      <alignment vertical="center" textRotation="255"/>
    </xf>
    <xf numFmtId="176" fontId="3" fillId="0" borderId="6" xfId="0" applyNumberFormat="1" applyFont="1" applyFill="1" applyBorder="1" applyAlignment="1">
      <alignment vertical="center" textRotation="255"/>
    </xf>
    <xf numFmtId="176" fontId="3" fillId="0" borderId="7" xfId="0" applyNumberFormat="1" applyFont="1" applyFill="1" applyBorder="1" applyAlignment="1">
      <alignment vertical="center" textRotation="255"/>
    </xf>
    <xf numFmtId="176" fontId="3" fillId="0" borderId="8" xfId="0" applyNumberFormat="1" applyFont="1" applyFill="1" applyBorder="1" applyAlignment="1">
      <alignment vertical="center" textRotation="255"/>
    </xf>
    <xf numFmtId="178" fontId="12" fillId="0" borderId="0" xfId="2" applyNumberFormat="1" applyFont="1" applyFill="1"/>
    <xf numFmtId="0" fontId="1" fillId="8" borderId="19" xfId="0" applyFont="1" applyFill="1" applyBorder="1" applyAlignment="1">
      <alignment horizontal="left" vertical="center" wrapText="1"/>
    </xf>
    <xf numFmtId="0" fontId="1" fillId="8" borderId="20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0" fillId="8" borderId="16" xfId="0" applyFont="1" applyFill="1" applyBorder="1" applyAlignment="1">
      <alignment horizontal="left" vertical="center" wrapText="1"/>
    </xf>
    <xf numFmtId="0" fontId="0" fillId="9" borderId="16" xfId="0" applyFont="1" applyFill="1" applyBorder="1" applyAlignment="1">
      <alignment horizontal="left" vertical="center" wrapText="1"/>
    </xf>
    <xf numFmtId="0" fontId="1" fillId="9" borderId="16" xfId="0" applyFont="1" applyFill="1" applyBorder="1" applyAlignment="1">
      <alignment horizontal="left" vertical="center" wrapText="1"/>
    </xf>
    <xf numFmtId="0" fontId="0" fillId="10" borderId="19" xfId="0" applyFont="1" applyFill="1" applyBorder="1" applyAlignment="1">
      <alignment horizontal="left" vertical="center" wrapText="1"/>
    </xf>
    <xf numFmtId="0" fontId="0" fillId="10" borderId="16" xfId="0" applyFont="1" applyFill="1" applyBorder="1" applyAlignment="1">
      <alignment horizontal="left" vertical="center" wrapText="1"/>
    </xf>
    <xf numFmtId="0" fontId="1" fillId="10" borderId="16" xfId="0" applyFont="1" applyFill="1" applyBorder="1" applyAlignment="1">
      <alignment horizontal="left" vertical="center" wrapText="1"/>
    </xf>
    <xf numFmtId="0" fontId="0" fillId="8" borderId="19" xfId="0" applyFont="1" applyFill="1" applyBorder="1" applyAlignment="1">
      <alignment horizontal="left" vertical="center" wrapText="1"/>
    </xf>
    <xf numFmtId="0" fontId="0" fillId="8" borderId="20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16" xfId="0" applyFont="1" applyFill="1" applyBorder="1" applyAlignment="1">
      <alignment horizontal="left" vertical="center" wrapText="1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78" fontId="4" fillId="0" borderId="3" xfId="2" applyNumberFormat="1" applyFont="1" applyBorder="1" applyAlignment="1">
      <alignment vertical="center"/>
    </xf>
    <xf numFmtId="176" fontId="3" fillId="0" borderId="26" xfId="0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176" fontId="3" fillId="0" borderId="26" xfId="0" applyNumberFormat="1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top"/>
    </xf>
    <xf numFmtId="176" fontId="3" fillId="0" borderId="26" xfId="0" applyNumberFormat="1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3" fillId="0" borderId="3" xfId="0" applyNumberFormat="1" applyFont="1" applyBorder="1" applyAlignment="1">
      <alignment vertical="center" wrapText="1"/>
    </xf>
    <xf numFmtId="176" fontId="3" fillId="0" borderId="37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176" fontId="3" fillId="0" borderId="38" xfId="0" applyNumberFormat="1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176" fontId="3" fillId="0" borderId="33" xfId="0" applyNumberFormat="1" applyFont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176" fontId="18" fillId="0" borderId="15" xfId="0" applyNumberFormat="1" applyFont="1" applyFill="1" applyBorder="1" applyAlignment="1">
      <alignment wrapText="1"/>
    </xf>
    <xf numFmtId="0" fontId="0" fillId="0" borderId="15" xfId="0" applyFill="1" applyBorder="1" applyAlignment="1"/>
    <xf numFmtId="179" fontId="17" fillId="0" borderId="21" xfId="0" applyNumberFormat="1" applyFont="1" applyBorder="1" applyAlignment="1">
      <alignment horizontal="right" vertical="center"/>
    </xf>
    <xf numFmtId="179" fontId="17" fillId="0" borderId="22" xfId="0" applyNumberFormat="1" applyFont="1" applyBorder="1" applyAlignment="1">
      <alignment horizontal="right" vertical="center"/>
    </xf>
    <xf numFmtId="179" fontId="17" fillId="0" borderId="5" xfId="0" applyNumberFormat="1" applyFont="1" applyBorder="1" applyAlignment="1">
      <alignment horizontal="right" vertical="center"/>
    </xf>
    <xf numFmtId="179" fontId="17" fillId="0" borderId="28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right" vertical="center"/>
    </xf>
    <xf numFmtId="179" fontId="17" fillId="0" borderId="6" xfId="0" applyNumberFormat="1" applyFont="1" applyBorder="1" applyAlignment="1">
      <alignment horizontal="right" vertical="center"/>
    </xf>
    <xf numFmtId="179" fontId="17" fillId="0" borderId="12" xfId="0" applyNumberFormat="1" applyFont="1" applyBorder="1" applyAlignment="1">
      <alignment horizontal="right" vertical="center"/>
    </xf>
    <xf numFmtId="179" fontId="17" fillId="0" borderId="13" xfId="0" applyNumberFormat="1" applyFont="1" applyBorder="1" applyAlignment="1">
      <alignment horizontal="right" vertical="center"/>
    </xf>
    <xf numFmtId="179" fontId="17" fillId="0" borderId="8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/>
    <xf numFmtId="178" fontId="17" fillId="0" borderId="4" xfId="2" applyNumberFormat="1" applyFont="1" applyBorder="1" applyAlignment="1">
      <alignment vertical="center" wrapText="1"/>
    </xf>
    <xf numFmtId="178" fontId="16" fillId="0" borderId="22" xfId="2" applyNumberFormat="1" applyFont="1" applyBorder="1" applyAlignment="1">
      <alignment vertical="center" wrapText="1"/>
    </xf>
    <xf numFmtId="178" fontId="16" fillId="0" borderId="5" xfId="2" applyNumberFormat="1" applyFont="1" applyBorder="1" applyAlignment="1">
      <alignment vertical="center" wrapText="1"/>
    </xf>
    <xf numFmtId="178" fontId="16" fillId="0" borderId="7" xfId="2" applyNumberFormat="1" applyFont="1" applyBorder="1" applyAlignment="1">
      <alignment vertical="center" wrapText="1"/>
    </xf>
    <xf numFmtId="178" fontId="16" fillId="0" borderId="13" xfId="2" applyNumberFormat="1" applyFont="1" applyBorder="1" applyAlignment="1">
      <alignment vertical="center" wrapText="1"/>
    </xf>
    <xf numFmtId="178" fontId="16" fillId="0" borderId="8" xfId="2" applyNumberFormat="1" applyFont="1" applyBorder="1" applyAlignment="1">
      <alignment vertical="center" wrapText="1"/>
    </xf>
    <xf numFmtId="176" fontId="3" fillId="0" borderId="31" xfId="0" applyNumberFormat="1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37" xfId="0" applyFont="1" applyBorder="1" applyAlignment="1">
      <alignment vertical="center"/>
    </xf>
    <xf numFmtId="176" fontId="3" fillId="0" borderId="15" xfId="0" applyNumberFormat="1" applyFont="1" applyFill="1" applyBorder="1" applyAlignment="1">
      <alignment horizontal="center"/>
    </xf>
    <xf numFmtId="176" fontId="3" fillId="0" borderId="4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176" fontId="3" fillId="0" borderId="4" xfId="0" applyNumberFormat="1" applyFont="1" applyBorder="1" applyAlignment="1">
      <alignment horizontal="left"/>
    </xf>
    <xf numFmtId="176" fontId="3" fillId="0" borderId="22" xfId="0" applyNumberFormat="1" applyFont="1" applyBorder="1" applyAlignment="1">
      <alignment horizontal="left"/>
    </xf>
    <xf numFmtId="176" fontId="3" fillId="0" borderId="41" xfId="0" applyNumberFormat="1" applyFont="1" applyBorder="1" applyAlignment="1">
      <alignment horizontal="left"/>
    </xf>
    <xf numFmtId="176" fontId="3" fillId="0" borderId="26" xfId="0" applyNumberFormat="1" applyFont="1" applyBorder="1" applyAlignment="1">
      <alignment horizontal="center" vertical="center" wrapText="1"/>
    </xf>
    <xf numFmtId="176" fontId="3" fillId="0" borderId="27" xfId="0" applyNumberFormat="1" applyFont="1" applyBorder="1" applyAlignment="1">
      <alignment horizontal="center" vertical="center" wrapText="1"/>
    </xf>
    <xf numFmtId="177" fontId="4" fillId="0" borderId="26" xfId="0" applyNumberFormat="1" applyFont="1" applyFill="1" applyBorder="1" applyAlignment="1">
      <alignment horizontal="center" vertical="center"/>
    </xf>
    <xf numFmtId="177" fontId="4" fillId="0" borderId="27" xfId="0" applyNumberFormat="1" applyFont="1" applyFill="1" applyBorder="1" applyAlignment="1">
      <alignment horizontal="center" vertical="center"/>
    </xf>
    <xf numFmtId="176" fontId="15" fillId="0" borderId="26" xfId="0" applyNumberFormat="1" applyFont="1" applyFill="1" applyBorder="1" applyAlignment="1">
      <alignment horizontal="center" vertical="center"/>
    </xf>
    <xf numFmtId="176" fontId="15" fillId="0" borderId="27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top"/>
    </xf>
    <xf numFmtId="176" fontId="4" fillId="0" borderId="2" xfId="0" applyNumberFormat="1" applyFont="1" applyBorder="1" applyAlignment="1">
      <alignment horizontal="right" vertical="top"/>
    </xf>
    <xf numFmtId="178" fontId="4" fillId="0" borderId="26" xfId="2" applyNumberFormat="1" applyFont="1" applyBorder="1" applyAlignment="1">
      <alignment vertical="center"/>
    </xf>
    <xf numFmtId="178" fontId="4" fillId="0" borderId="36" xfId="2" applyNumberFormat="1" applyFont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176" fontId="3" fillId="0" borderId="4" xfId="0" applyNumberFormat="1" applyFont="1" applyBorder="1" applyAlignment="1">
      <alignment vertical="center" wrapText="1"/>
    </xf>
    <xf numFmtId="176" fontId="3" fillId="0" borderId="22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vertical="center" wrapText="1"/>
    </xf>
    <xf numFmtId="176" fontId="5" fillId="0" borderId="31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left" vertical="center" wrapText="1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0" xfId="0" applyNumberFormat="1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3" fillId="0" borderId="26" xfId="0" applyNumberFormat="1" applyFont="1" applyFill="1" applyBorder="1" applyAlignment="1">
      <alignment vertical="center" wrapText="1"/>
    </xf>
    <xf numFmtId="0" fontId="6" fillId="0" borderId="36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22" xfId="0" applyNumberFormat="1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horizontal="center" vertical="distributed"/>
    </xf>
    <xf numFmtId="0" fontId="8" fillId="0" borderId="13" xfId="0" applyFont="1" applyFill="1" applyBorder="1" applyAlignment="1">
      <alignment horizontal="center" vertical="distributed"/>
    </xf>
    <xf numFmtId="0" fontId="8" fillId="0" borderId="29" xfId="0" applyFont="1" applyFill="1" applyBorder="1" applyAlignment="1">
      <alignment horizontal="center" vertical="distributed"/>
    </xf>
    <xf numFmtId="0" fontId="3" fillId="0" borderId="3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27" xfId="2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0" fontId="0" fillId="0" borderId="25" xfId="0" applyFont="1" applyBorder="1" applyAlignment="1"/>
    <xf numFmtId="0" fontId="0" fillId="0" borderId="15" xfId="0" applyFont="1" applyBorder="1" applyAlignment="1"/>
    <xf numFmtId="0" fontId="0" fillId="0" borderId="44" xfId="0" applyFont="1" applyBorder="1" applyAlignment="1"/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36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distributed" vertical="distributed"/>
    </xf>
    <xf numFmtId="0" fontId="0" fillId="0" borderId="31" xfId="0" applyBorder="1" applyAlignment="1">
      <alignment horizontal="distributed" vertical="distributed"/>
    </xf>
    <xf numFmtId="0" fontId="0" fillId="0" borderId="32" xfId="0" applyBorder="1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0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178" fontId="4" fillId="0" borderId="4" xfId="2" applyNumberFormat="1" applyFont="1" applyBorder="1" applyAlignment="1">
      <alignment vertical="center"/>
    </xf>
    <xf numFmtId="178" fontId="4" fillId="0" borderId="5" xfId="2" applyNumberFormat="1" applyFont="1" applyBorder="1" applyAlignment="1">
      <alignment vertical="center"/>
    </xf>
    <xf numFmtId="0" fontId="5" fillId="0" borderId="21" xfId="0" applyFont="1" applyBorder="1" applyAlignment="1">
      <alignment horizontal="distributed" vertical="distributed"/>
    </xf>
    <xf numFmtId="0" fontId="0" fillId="0" borderId="22" xfId="0" applyBorder="1" applyAlignment="1">
      <alignment horizontal="distributed" vertical="distributed"/>
    </xf>
    <xf numFmtId="0" fontId="0" fillId="0" borderId="5" xfId="0" applyBorder="1" applyAlignment="1">
      <alignment horizontal="distributed" vertical="distributed"/>
    </xf>
    <xf numFmtId="0" fontId="0" fillId="0" borderId="23" xfId="0" applyBorder="1" applyAlignment="1">
      <alignment horizontal="distributed" vertical="distributed"/>
    </xf>
    <xf numFmtId="0" fontId="0" fillId="0" borderId="15" xfId="0" applyBorder="1" applyAlignment="1">
      <alignment horizontal="distributed" vertical="distributed"/>
    </xf>
    <xf numFmtId="0" fontId="0" fillId="0" borderId="24" xfId="0" applyBorder="1" applyAlignment="1">
      <alignment horizontal="distributed" vertical="distributed"/>
    </xf>
    <xf numFmtId="0" fontId="0" fillId="0" borderId="22" xfId="0" applyBorder="1" applyAlignment="1"/>
    <xf numFmtId="0" fontId="0" fillId="0" borderId="5" xfId="0" applyBorder="1" applyAlignment="1"/>
    <xf numFmtId="0" fontId="0" fillId="0" borderId="25" xfId="0" applyBorder="1" applyAlignment="1"/>
    <xf numFmtId="0" fontId="0" fillId="0" borderId="15" xfId="0" applyBorder="1" applyAlignment="1"/>
    <xf numFmtId="0" fontId="0" fillId="0" borderId="24" xfId="0" applyBorder="1" applyAlignment="1"/>
    <xf numFmtId="0" fontId="10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top" wrapText="1"/>
    </xf>
    <xf numFmtId="0" fontId="13" fillId="0" borderId="47" xfId="0" applyFont="1" applyBorder="1" applyAlignment="1">
      <alignment horizontal="center" vertical="top" wrapText="1"/>
    </xf>
    <xf numFmtId="0" fontId="13" fillId="0" borderId="48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22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6" fillId="7" borderId="4" xfId="0" applyFont="1" applyFill="1" applyBorder="1" applyAlignment="1">
      <alignment vertical="center" wrapText="1"/>
    </xf>
    <xf numFmtId="0" fontId="26" fillId="7" borderId="22" xfId="0" applyFont="1" applyFill="1" applyBorder="1" applyAlignment="1">
      <alignment vertical="center" wrapText="1"/>
    </xf>
    <xf numFmtId="0" fontId="26" fillId="7" borderId="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26" fillId="7" borderId="0" xfId="0" applyFont="1" applyFill="1" applyBorder="1" applyAlignment="1">
      <alignment vertical="center" wrapText="1"/>
    </xf>
    <xf numFmtId="0" fontId="26" fillId="7" borderId="6" xfId="0" applyFont="1" applyFill="1" applyBorder="1" applyAlignment="1">
      <alignment vertical="center" wrapText="1"/>
    </xf>
    <xf numFmtId="0" fontId="26" fillId="7" borderId="7" xfId="0" applyFont="1" applyFill="1" applyBorder="1" applyAlignment="1">
      <alignment vertical="center" wrapText="1"/>
    </xf>
    <xf numFmtId="0" fontId="26" fillId="7" borderId="13" xfId="0" applyFont="1" applyFill="1" applyBorder="1" applyAlignment="1">
      <alignment vertical="center" wrapText="1"/>
    </xf>
    <xf numFmtId="0" fontId="26" fillId="7" borderId="8" xfId="0" applyFont="1" applyFill="1" applyBorder="1" applyAlignment="1">
      <alignment vertical="center" wrapText="1"/>
    </xf>
    <xf numFmtId="0" fontId="13" fillId="0" borderId="49" xfId="0" applyFont="1" applyBorder="1" applyAlignment="1">
      <alignment horizontal="center" vertical="top" wrapText="1"/>
    </xf>
    <xf numFmtId="0" fontId="13" fillId="0" borderId="50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46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left" vertical="top" wrapText="1"/>
    </xf>
    <xf numFmtId="0" fontId="13" fillId="0" borderId="4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5" fillId="0" borderId="2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top"/>
    </xf>
    <xf numFmtId="0" fontId="13" fillId="0" borderId="47" xfId="0" applyFont="1" applyBorder="1" applyAlignment="1">
      <alignment horizontal="center" vertical="top"/>
    </xf>
    <xf numFmtId="0" fontId="13" fillId="0" borderId="48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top" wrapText="1" readingOrder="1"/>
    </xf>
    <xf numFmtId="0" fontId="0" fillId="5" borderId="51" xfId="0" applyFill="1" applyBorder="1" applyAlignment="1">
      <alignment horizontal="center" vertical="top" wrapText="1" readingOrder="1"/>
    </xf>
    <xf numFmtId="0" fontId="0" fillId="5" borderId="52" xfId="0" applyFill="1" applyBorder="1" applyAlignment="1">
      <alignment horizontal="center" vertical="top" wrapText="1" readingOrder="1"/>
    </xf>
    <xf numFmtId="0" fontId="20" fillId="2" borderId="16" xfId="0" applyFont="1" applyFill="1" applyBorder="1" applyAlignment="1">
      <alignment horizontal="center" vertical="top" wrapText="1" readingOrder="1"/>
    </xf>
    <xf numFmtId="0" fontId="0" fillId="0" borderId="16" xfId="0" applyBorder="1" applyAlignment="1">
      <alignment readingOrder="1"/>
    </xf>
  </cellXfs>
  <cellStyles count="3">
    <cellStyle name="一般" xfId="0" builtinId="0"/>
    <cellStyle name="一般 3" xfId="1" xr:uid="{00000000-0005-0000-0000-000001000000}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76200</xdr:rowOff>
    </xdr:from>
    <xdr:to>
      <xdr:col>16</xdr:col>
      <xdr:colOff>222250</xdr:colOff>
      <xdr:row>32</xdr:row>
      <xdr:rowOff>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25" y="9848850"/>
          <a:ext cx="7480300" cy="652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lnSpc>
              <a:spcPts val="1400"/>
            </a:lnSpc>
          </a:pP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說明：一、本請示單格式得由各機關視業務實際需要增修。</a:t>
          </a:r>
          <a:endParaRPr lang="en-US" altLang="zh-TW" sz="1200">
            <a:latin typeface="標楷體" panose="03000509000000000000" pitchFamily="65" charset="-120"/>
            <a:ea typeface="標楷體" panose="03000509000000000000" pitchFamily="65" charset="-120"/>
          </a:endParaRPr>
        </a:p>
        <a:p>
          <a:r>
            <a:rPr lang="zh-TW" altLang="en-US" sz="12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    </a:t>
          </a:r>
          <a:r>
            <a:rPr lang="zh-TW" altLang="zh-TW" sz="12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二、有關財物之採購請示事項經校長核准後，交由總務處統籌辦理。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150937</xdr:colOff>
      <xdr:row>18</xdr:row>
      <xdr:rowOff>197094</xdr:rowOff>
    </xdr:from>
    <xdr:to>
      <xdr:col>17</xdr:col>
      <xdr:colOff>351695</xdr:colOff>
      <xdr:row>26</xdr:row>
      <xdr:rowOff>29308</xdr:rowOff>
    </xdr:to>
    <xdr:sp macro="" textlink="">
      <xdr:nvSpPr>
        <xdr:cNvPr id="2" name="文字方塊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301764" y="5816844"/>
          <a:ext cx="1798027" cy="3363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45720" rIns="36000" bIns="45720" anchor="t" anchorCtr="0">
          <a:noAutofit/>
        </a:bodyPr>
        <a:lstStyle/>
        <a:p>
          <a:pPr algn="just">
            <a:lnSpc>
              <a:spcPts val="17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附件：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7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□發票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           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張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7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□收據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           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張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marL="177800" algn="just">
            <a:lnSpc>
              <a:spcPts val="1700"/>
            </a:lnSpc>
            <a:spcAft>
              <a:spcPts val="0"/>
            </a:spcAft>
          </a:pPr>
          <a:r>
            <a:rPr lang="en-US" sz="1100" b="0" kern="100">
              <a:effectLst/>
              <a:latin typeface="標楷體"/>
              <a:ea typeface="標楷體"/>
              <a:cs typeface="Times New Roman"/>
            </a:rPr>
            <a:t>(</a:t>
          </a:r>
          <a:r>
            <a:rPr lang="zh-TW" sz="1100" b="0" kern="100">
              <a:effectLst/>
              <a:latin typeface="Times New Roman"/>
              <a:ea typeface="標楷體"/>
              <a:cs typeface="Times New Roman"/>
            </a:rPr>
            <a:t>並至財政部稅務入口網之營業登記資料公示查詢</a:t>
          </a:r>
          <a:r>
            <a:rPr lang="en-US" sz="1100" b="0" kern="100">
              <a:effectLst/>
              <a:latin typeface="Times New Roman"/>
              <a:ea typeface="標楷體"/>
              <a:cs typeface="Times New Roman"/>
            </a:rPr>
            <a:t>)</a:t>
          </a:r>
          <a:endParaRPr lang="zh-TW" sz="1400" b="0" kern="100">
            <a:effectLst/>
            <a:latin typeface="Times New Roman"/>
            <a:ea typeface="標楷體"/>
            <a:cs typeface="Times New Roman"/>
          </a:endParaRPr>
        </a:p>
        <a:p>
          <a:pPr marL="153670" indent="-153670">
            <a:lnSpc>
              <a:spcPts val="17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</a:t>
          </a:r>
          <a:r>
            <a:rPr lang="zh-TW" sz="1100" kern="100" spc="40">
              <a:effectLst/>
              <a:latin typeface="Times New Roman"/>
              <a:ea typeface="標楷體"/>
              <a:cs typeface="Times New Roman"/>
            </a:rPr>
            <a:t>動支經費請示單或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核准辦理文件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   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張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6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□驗收報告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       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張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□合約書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         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份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marL="153670" indent="-153670" algn="just">
            <a:lnSpc>
              <a:spcPts val="17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□其他文件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(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需註明文件名稱、份數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)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300"/>
            </a:lnSpc>
            <a:spcAft>
              <a:spcPts val="0"/>
            </a:spcAft>
          </a:pPr>
          <a:r>
            <a:rPr lang="en-US" sz="1200" kern="100" spc="-40">
              <a:effectLst/>
              <a:latin typeface="標楷體"/>
              <a:ea typeface="標楷體"/>
              <a:cs typeface="Times New Roman"/>
            </a:rPr>
            <a:t> 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</xdr:txBody>
    </xdr:sp>
    <xdr:clientData/>
  </xdr:twoCellAnchor>
  <xdr:twoCellAnchor>
    <xdr:from>
      <xdr:col>15</xdr:col>
      <xdr:colOff>69605</xdr:colOff>
      <xdr:row>0</xdr:row>
      <xdr:rowOff>417635</xdr:rowOff>
    </xdr:from>
    <xdr:to>
      <xdr:col>17</xdr:col>
      <xdr:colOff>469656</xdr:colOff>
      <xdr:row>6</xdr:row>
      <xdr:rowOff>377336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403605" y="417635"/>
          <a:ext cx="1997320" cy="17621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0" tIns="36000" rIns="0" bIns="36000" anchor="t" anchorCtr="0">
          <a:noAutofit/>
        </a:bodyPr>
        <a:lstStyle/>
        <a:p>
          <a:pPr marL="17780" algn="just">
            <a:lnSpc>
              <a:spcPts val="16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□受款人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marL="349250" indent="-153670" algn="just">
            <a:lnSpc>
              <a:spcPts val="16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□發票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(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或收據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)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開立</a:t>
          </a:r>
          <a:endParaRPr lang="en-US" altLang="zh-TW" sz="1100" kern="100">
            <a:effectLst/>
            <a:latin typeface="Times New Roman"/>
            <a:ea typeface="標楷體"/>
            <a:cs typeface="Times New Roman"/>
          </a:endParaRPr>
        </a:p>
        <a:p>
          <a:pPr marL="349250" indent="-153670" algn="just">
            <a:lnSpc>
              <a:spcPts val="1600"/>
            </a:lnSpc>
            <a:spcAft>
              <a:spcPts val="0"/>
            </a:spcAft>
          </a:pPr>
          <a:r>
            <a:rPr lang="zh-TW" altLang="en-US" sz="1100" kern="100">
              <a:effectLst/>
              <a:latin typeface="Times New Roman"/>
              <a:ea typeface="標楷體"/>
              <a:cs typeface="Times New Roman"/>
            </a:rPr>
            <a:t>    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廠商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marL="349250" indent="-153670" algn="just">
            <a:lnSpc>
              <a:spcPts val="16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□詳如受款人清單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marL="17780" algn="just">
            <a:lnSpc>
              <a:spcPts val="16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□扣抵罰賠款</a:t>
          </a:r>
          <a:r>
            <a:rPr lang="en-US" sz="1100" u="sng" kern="100">
              <a:effectLst/>
              <a:latin typeface="Times New Roman"/>
              <a:ea typeface="標楷體"/>
              <a:cs typeface="Times New Roman"/>
            </a:rPr>
            <a:t>      </a:t>
          </a:r>
          <a:r>
            <a:rPr lang="en-US" altLang="zh-TW" sz="1100" u="sng">
              <a:effectLst/>
              <a:latin typeface="+mn-lt"/>
              <a:ea typeface="+mn-ea"/>
              <a:cs typeface="+mn-cs"/>
            </a:rPr>
            <a:t>                  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元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marL="17780" algn="just">
            <a:lnSpc>
              <a:spcPts val="16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□轉保固金</a:t>
          </a:r>
          <a:r>
            <a:rPr lang="en-US" sz="1100" u="sng" kern="100">
              <a:effectLst/>
              <a:latin typeface="Times New Roman"/>
              <a:ea typeface="標楷體"/>
              <a:cs typeface="Times New Roman"/>
            </a:rPr>
            <a:t>        </a:t>
          </a:r>
          <a:r>
            <a:rPr lang="en-US" altLang="zh-TW" sz="1100" u="sng">
              <a:effectLst/>
              <a:latin typeface="+mn-lt"/>
              <a:ea typeface="+mn-ea"/>
              <a:cs typeface="+mn-cs"/>
            </a:rPr>
            <a:t>                     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元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marL="171450" indent="-153670" algn="just">
            <a:lnSpc>
              <a:spcPts val="1600"/>
            </a:lnSpc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□其他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(</a:t>
          </a: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請列舉並標示金額</a:t>
          </a:r>
          <a:r>
            <a:rPr lang="en-US" sz="1100" kern="100">
              <a:effectLst/>
              <a:latin typeface="Times New Roman"/>
              <a:ea typeface="標楷體"/>
              <a:cs typeface="Times New Roman"/>
            </a:rPr>
            <a:t>)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800"/>
            </a:lnSpc>
            <a:spcAft>
              <a:spcPts val="0"/>
            </a:spcAft>
          </a:pPr>
          <a:r>
            <a:rPr lang="en-US" sz="1200" kern="100" spc="-40">
              <a:effectLst/>
              <a:latin typeface="標楷體"/>
              <a:ea typeface="標楷體"/>
              <a:cs typeface="Times New Roman"/>
            </a:rPr>
            <a:t> 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</xdr:txBody>
    </xdr:sp>
    <xdr:clientData/>
  </xdr:twoCellAnchor>
  <xdr:twoCellAnchor>
    <xdr:from>
      <xdr:col>1</xdr:col>
      <xdr:colOff>152400</xdr:colOff>
      <xdr:row>3</xdr:row>
      <xdr:rowOff>229871</xdr:rowOff>
    </xdr:from>
    <xdr:to>
      <xdr:col>2</xdr:col>
      <xdr:colOff>333375</xdr:colOff>
      <xdr:row>5</xdr:row>
      <xdr:rowOff>139212</xdr:rowOff>
    </xdr:to>
    <xdr:sp macro="" textlink="">
      <xdr:nvSpPr>
        <xdr:cNvPr id="5" name="文字方塊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57958" y="999198"/>
          <a:ext cx="393455" cy="253706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zh-TW" sz="1100" kern="100">
              <a:effectLst/>
              <a:latin typeface="Times New Roman"/>
              <a:ea typeface="標楷體"/>
              <a:cs typeface="Times New Roman"/>
            </a:rPr>
            <a:t>編號</a:t>
          </a:r>
          <a:endParaRPr lang="zh-TW" sz="1400" kern="100">
            <a:effectLst/>
            <a:latin typeface="Times New Roman"/>
            <a:ea typeface="標楷體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tabColor theme="5" tint="0.59999389629810485"/>
  </sheetPr>
  <dimension ref="A1:S32"/>
  <sheetViews>
    <sheetView tabSelected="1" view="pageBreakPreview" zoomScaleNormal="100" zoomScaleSheetLayoutView="100" workbookViewId="0">
      <selection activeCell="G18" sqref="G18"/>
    </sheetView>
  </sheetViews>
  <sheetFormatPr defaultRowHeight="19.5"/>
  <cols>
    <col min="1" max="1" width="4.625" style="1" customWidth="1"/>
    <col min="2" max="2" width="3.25" style="1" customWidth="1"/>
    <col min="3" max="3" width="2.5" style="1" customWidth="1"/>
    <col min="4" max="4" width="13.5" style="1" customWidth="1"/>
    <col min="5" max="5" width="5.375" style="1" customWidth="1"/>
    <col min="6" max="6" width="4.5" style="1" customWidth="1"/>
    <col min="7" max="7" width="11" style="1" customWidth="1"/>
    <col min="8" max="8" width="6.5" style="1" customWidth="1"/>
    <col min="9" max="9" width="4.5" style="1" customWidth="1"/>
    <col min="10" max="10" width="3.75" style="1" customWidth="1"/>
    <col min="11" max="11" width="9.875" style="1" customWidth="1"/>
    <col min="12" max="12" width="5.625" style="1" customWidth="1"/>
    <col min="13" max="13" width="3.125" style="32" customWidth="1"/>
    <col min="14" max="14" width="3.125" style="1" customWidth="1"/>
    <col min="15" max="15" width="4.75" style="1" customWidth="1"/>
    <col min="16" max="16" width="8.25" style="1" customWidth="1"/>
    <col min="17" max="17" width="4.25" style="1" customWidth="1"/>
    <col min="18" max="18" width="4.875" style="1" customWidth="1"/>
    <col min="19" max="16384" width="9" style="1"/>
  </cols>
  <sheetData>
    <row r="1" spans="1:19" ht="30">
      <c r="A1" s="94" t="s">
        <v>78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9" ht="30">
      <c r="A2" s="101" t="s">
        <v>141</v>
      </c>
      <c r="B2" s="101"/>
      <c r="C2" s="101"/>
      <c r="D2" s="38" t="s">
        <v>143</v>
      </c>
      <c r="E2" s="37"/>
      <c r="F2" s="102" t="s">
        <v>1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9" ht="23.25" customHeight="1" thickBot="1">
      <c r="A3" s="98" t="s">
        <v>2</v>
      </c>
      <c r="B3" s="98"/>
      <c r="C3" s="98"/>
      <c r="D3" s="1" t="s">
        <v>554</v>
      </c>
      <c r="F3" s="126" t="s">
        <v>556</v>
      </c>
      <c r="G3" s="126"/>
      <c r="H3" s="126"/>
      <c r="I3" s="126"/>
      <c r="J3" s="126"/>
      <c r="K3" s="126"/>
      <c r="L3" s="126"/>
      <c r="M3" s="115" t="s">
        <v>80</v>
      </c>
      <c r="N3" s="116"/>
      <c r="O3" s="116"/>
      <c r="P3" s="137"/>
      <c r="Q3" s="137"/>
    </row>
    <row r="4" spans="1:19" ht="16.5" customHeight="1">
      <c r="A4" s="7"/>
      <c r="B4" s="19"/>
      <c r="C4" s="20"/>
      <c r="D4" s="103" t="s">
        <v>64</v>
      </c>
      <c r="E4" s="168" t="s">
        <v>555</v>
      </c>
      <c r="F4" s="169"/>
      <c r="G4" s="169"/>
      <c r="H4" s="169"/>
      <c r="I4" s="170"/>
      <c r="J4" s="106" t="s">
        <v>63</v>
      </c>
      <c r="K4" s="107"/>
      <c r="L4" s="107"/>
      <c r="M4" s="108"/>
      <c r="N4" s="166" t="s">
        <v>3</v>
      </c>
      <c r="O4" s="167"/>
      <c r="P4" s="133"/>
      <c r="Q4" s="134"/>
    </row>
    <row r="5" spans="1:19" ht="15.75" customHeight="1">
      <c r="A5" s="182" t="s">
        <v>4</v>
      </c>
      <c r="B5" s="183"/>
      <c r="C5" s="184"/>
      <c r="D5" s="104"/>
      <c r="E5" s="171"/>
      <c r="F5" s="172"/>
      <c r="G5" s="172"/>
      <c r="H5" s="172"/>
      <c r="I5" s="173"/>
      <c r="J5" s="109"/>
      <c r="K5" s="110"/>
      <c r="L5" s="110"/>
      <c r="M5" s="111"/>
      <c r="N5" s="100"/>
      <c r="O5" s="100"/>
      <c r="P5" s="135"/>
      <c r="Q5" s="136"/>
    </row>
    <row r="6" spans="1:19" ht="18.75" customHeight="1">
      <c r="A6" s="21"/>
      <c r="B6" s="22"/>
      <c r="C6" s="23"/>
      <c r="D6" s="104"/>
      <c r="E6" s="174"/>
      <c r="F6" s="175"/>
      <c r="G6" s="175"/>
      <c r="H6" s="175"/>
      <c r="I6" s="176"/>
      <c r="J6" s="109"/>
      <c r="K6" s="110"/>
      <c r="L6" s="110"/>
      <c r="M6" s="111"/>
      <c r="N6" s="99" t="s">
        <v>5</v>
      </c>
      <c r="O6" s="100"/>
      <c r="P6" s="96"/>
      <c r="Q6" s="97"/>
    </row>
    <row r="7" spans="1:19" ht="9.75" customHeight="1">
      <c r="A7" s="117">
        <v>112</v>
      </c>
      <c r="B7" s="118"/>
      <c r="C7" s="119"/>
      <c r="D7" s="104"/>
      <c r="E7" s="174"/>
      <c r="F7" s="175"/>
      <c r="G7" s="175"/>
      <c r="H7" s="175"/>
      <c r="I7" s="176"/>
      <c r="J7" s="112"/>
      <c r="K7" s="113"/>
      <c r="L7" s="113"/>
      <c r="M7" s="114"/>
      <c r="N7" s="100"/>
      <c r="O7" s="100"/>
      <c r="P7" s="96"/>
      <c r="Q7" s="97"/>
    </row>
    <row r="8" spans="1:19" ht="18.75" customHeight="1">
      <c r="A8" s="120"/>
      <c r="B8" s="121"/>
      <c r="C8" s="122"/>
      <c r="D8" s="104"/>
      <c r="E8" s="174"/>
      <c r="F8" s="175"/>
      <c r="G8" s="175"/>
      <c r="H8" s="175"/>
      <c r="I8" s="176"/>
      <c r="J8" s="127">
        <f>J25</f>
        <v>0</v>
      </c>
      <c r="K8" s="128"/>
      <c r="L8" s="128"/>
      <c r="M8" s="129"/>
      <c r="N8" s="99" t="s">
        <v>6</v>
      </c>
      <c r="O8" s="100"/>
      <c r="P8" s="96"/>
      <c r="Q8" s="97"/>
      <c r="S8" s="8"/>
    </row>
    <row r="9" spans="1:19" ht="9.75" customHeight="1">
      <c r="A9" s="123"/>
      <c r="B9" s="124"/>
      <c r="C9" s="125"/>
      <c r="D9" s="105"/>
      <c r="E9" s="177"/>
      <c r="F9" s="178"/>
      <c r="G9" s="178"/>
      <c r="H9" s="178"/>
      <c r="I9" s="179"/>
      <c r="J9" s="130"/>
      <c r="K9" s="131"/>
      <c r="L9" s="131"/>
      <c r="M9" s="132"/>
      <c r="N9" s="100"/>
      <c r="O9" s="100"/>
      <c r="P9" s="96"/>
      <c r="Q9" s="97"/>
    </row>
    <row r="10" spans="1:19" ht="22.5" customHeight="1">
      <c r="A10" s="191" t="s">
        <v>18</v>
      </c>
      <c r="B10" s="192"/>
      <c r="C10" s="203" t="s">
        <v>557</v>
      </c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5"/>
    </row>
    <row r="11" spans="1:19" ht="20.25" customHeight="1">
      <c r="A11" s="193"/>
      <c r="B11" s="194"/>
      <c r="C11" s="206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8"/>
    </row>
    <row r="12" spans="1:19" ht="20.25" customHeight="1">
      <c r="A12" s="195"/>
      <c r="B12" s="196"/>
      <c r="C12" s="209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1"/>
    </row>
    <row r="13" spans="1:19" ht="21.6" customHeight="1">
      <c r="A13" s="185" t="s">
        <v>19</v>
      </c>
      <c r="B13" s="186"/>
      <c r="C13" s="157" t="s">
        <v>553</v>
      </c>
      <c r="D13" s="158"/>
      <c r="E13" s="158"/>
      <c r="F13" s="158"/>
      <c r="G13" s="158"/>
      <c r="H13" s="159"/>
      <c r="I13" s="56"/>
      <c r="J13" s="57"/>
      <c r="K13" s="138" t="s">
        <v>23</v>
      </c>
      <c r="L13" s="139"/>
      <c r="M13" s="139"/>
      <c r="N13" s="139"/>
      <c r="O13" s="139"/>
      <c r="P13" s="139"/>
      <c r="Q13" s="140"/>
    </row>
    <row r="14" spans="1:19" ht="21" customHeight="1">
      <c r="A14" s="187"/>
      <c r="B14" s="188"/>
      <c r="C14" s="160"/>
      <c r="D14" s="161"/>
      <c r="E14" s="161"/>
      <c r="F14" s="161"/>
      <c r="G14" s="161"/>
      <c r="H14" s="162"/>
      <c r="I14" s="58" t="s">
        <v>7</v>
      </c>
      <c r="J14" s="59" t="s">
        <v>8</v>
      </c>
      <c r="K14" s="212" t="s">
        <v>74</v>
      </c>
      <c r="L14" s="213"/>
      <c r="M14" s="213"/>
      <c r="N14" s="213"/>
      <c r="O14" s="213"/>
      <c r="P14" s="213"/>
      <c r="Q14" s="214"/>
    </row>
    <row r="15" spans="1:19" ht="20.45" customHeight="1">
      <c r="A15" s="189"/>
      <c r="B15" s="190"/>
      <c r="C15" s="163"/>
      <c r="D15" s="164"/>
      <c r="E15" s="164"/>
      <c r="F15" s="164"/>
      <c r="G15" s="164"/>
      <c r="H15" s="165"/>
      <c r="I15" s="60"/>
      <c r="J15" s="61"/>
      <c r="K15" s="154" t="s">
        <v>20</v>
      </c>
      <c r="L15" s="155"/>
      <c r="M15" s="155"/>
      <c r="N15" s="155"/>
      <c r="O15" s="155"/>
      <c r="P15" s="155"/>
      <c r="Q15" s="156"/>
    </row>
    <row r="16" spans="1:19" ht="28.5" customHeight="1">
      <c r="A16" s="191" t="s">
        <v>21</v>
      </c>
      <c r="B16" s="192"/>
      <c r="C16" s="144" t="s">
        <v>9</v>
      </c>
      <c r="D16" s="180"/>
      <c r="E16" s="180"/>
      <c r="F16" s="181"/>
      <c r="G16" s="6" t="s">
        <v>22</v>
      </c>
      <c r="H16" s="144" t="s">
        <v>10</v>
      </c>
      <c r="I16" s="145"/>
      <c r="J16" s="144" t="s">
        <v>11</v>
      </c>
      <c r="K16" s="145"/>
      <c r="L16" s="79" t="s">
        <v>61</v>
      </c>
      <c r="M16" s="80"/>
      <c r="N16" s="81"/>
      <c r="O16" s="81"/>
      <c r="P16" s="81"/>
      <c r="Q16" s="82"/>
    </row>
    <row r="17" spans="1:17" ht="29.25" customHeight="1">
      <c r="A17" s="193"/>
      <c r="B17" s="194"/>
      <c r="C17" s="200"/>
      <c r="D17" s="201"/>
      <c r="E17" s="201"/>
      <c r="F17" s="202"/>
      <c r="G17" s="52"/>
      <c r="H17" s="146"/>
      <c r="I17" s="147"/>
      <c r="J17" s="152">
        <f>G17*H17</f>
        <v>0</v>
      </c>
      <c r="K17" s="153"/>
      <c r="L17" s="141" t="s">
        <v>67</v>
      </c>
      <c r="M17" s="142"/>
      <c r="N17" s="142"/>
      <c r="O17" s="142"/>
      <c r="P17" s="142"/>
      <c r="Q17" s="143"/>
    </row>
    <row r="18" spans="1:17" ht="27.75" customHeight="1">
      <c r="A18" s="193"/>
      <c r="B18" s="194"/>
      <c r="C18" s="84"/>
      <c r="D18" s="85"/>
      <c r="E18" s="85"/>
      <c r="F18" s="86"/>
      <c r="G18" s="52"/>
      <c r="H18" s="146"/>
      <c r="I18" s="147"/>
      <c r="J18" s="152">
        <f t="shared" ref="J18:J24" si="0">G18*H18</f>
        <v>0</v>
      </c>
      <c r="K18" s="153"/>
      <c r="L18" s="40" t="s">
        <v>66</v>
      </c>
      <c r="M18" s="90"/>
      <c r="N18" s="90"/>
      <c r="O18" s="90"/>
      <c r="P18" s="90"/>
      <c r="Q18" s="41" t="s">
        <v>12</v>
      </c>
    </row>
    <row r="19" spans="1:17" ht="28.5" customHeight="1">
      <c r="A19" s="193"/>
      <c r="B19" s="194"/>
      <c r="C19" s="91"/>
      <c r="D19" s="92"/>
      <c r="E19" s="92"/>
      <c r="F19" s="93"/>
      <c r="G19" s="53"/>
      <c r="H19" s="148"/>
      <c r="I19" s="149"/>
      <c r="J19" s="152">
        <f t="shared" si="0"/>
        <v>0</v>
      </c>
      <c r="K19" s="153"/>
      <c r="L19" s="40" t="s">
        <v>13</v>
      </c>
      <c r="M19" s="30"/>
      <c r="N19" s="30"/>
      <c r="O19" s="30"/>
      <c r="P19" s="150" t="s">
        <v>146</v>
      </c>
      <c r="Q19" s="151"/>
    </row>
    <row r="20" spans="1:17" ht="28.5" customHeight="1">
      <c r="A20" s="193"/>
      <c r="B20" s="194"/>
      <c r="C20" s="91"/>
      <c r="D20" s="92"/>
      <c r="E20" s="92"/>
      <c r="F20" s="93"/>
      <c r="G20" s="53"/>
      <c r="H20" s="148"/>
      <c r="I20" s="149"/>
      <c r="J20" s="152">
        <f t="shared" si="0"/>
        <v>0</v>
      </c>
      <c r="K20" s="153"/>
      <c r="L20" s="40" t="s">
        <v>145</v>
      </c>
      <c r="M20" s="30"/>
      <c r="N20" s="4"/>
      <c r="O20" s="3"/>
      <c r="P20" s="3"/>
      <c r="Q20" s="5"/>
    </row>
    <row r="21" spans="1:17" ht="27.75" customHeight="1">
      <c r="A21" s="193"/>
      <c r="B21" s="194"/>
      <c r="C21" s="91"/>
      <c r="D21" s="92"/>
      <c r="E21" s="92"/>
      <c r="F21" s="93"/>
      <c r="G21" s="54"/>
      <c r="H21" s="77"/>
      <c r="I21" s="78"/>
      <c r="J21" s="83">
        <f t="shared" si="0"/>
        <v>0</v>
      </c>
      <c r="K21" s="83"/>
      <c r="L21" s="30" t="s">
        <v>62</v>
      </c>
      <c r="M21" s="4"/>
      <c r="N21" s="3"/>
      <c r="O21" s="3"/>
      <c r="P21" s="3"/>
      <c r="Q21" s="5"/>
    </row>
    <row r="22" spans="1:17" ht="27.75" customHeight="1">
      <c r="A22" s="193"/>
      <c r="B22" s="194"/>
      <c r="C22" s="87"/>
      <c r="D22" s="88"/>
      <c r="E22" s="88"/>
      <c r="F22" s="89"/>
      <c r="G22" s="54"/>
      <c r="H22" s="77"/>
      <c r="I22" s="78"/>
      <c r="J22" s="83">
        <f t="shared" si="0"/>
        <v>0</v>
      </c>
      <c r="K22" s="83"/>
      <c r="L22" s="39" t="s">
        <v>45</v>
      </c>
      <c r="M22" s="39"/>
      <c r="N22" s="39"/>
      <c r="O22" s="3"/>
      <c r="P22" s="3"/>
      <c r="Q22" s="5"/>
    </row>
    <row r="23" spans="1:17" ht="25.5" customHeight="1">
      <c r="A23" s="193"/>
      <c r="B23" s="194"/>
      <c r="C23" s="91"/>
      <c r="D23" s="241"/>
      <c r="E23" s="241"/>
      <c r="F23" s="242"/>
      <c r="G23" s="54"/>
      <c r="H23" s="77"/>
      <c r="I23" s="78"/>
      <c r="J23" s="152">
        <f t="shared" si="0"/>
        <v>0</v>
      </c>
      <c r="K23" s="153"/>
      <c r="L23" s="215"/>
      <c r="M23" s="216"/>
      <c r="N23" s="216"/>
      <c r="O23" s="216"/>
      <c r="P23" s="216"/>
      <c r="Q23" s="217"/>
    </row>
    <row r="24" spans="1:17" ht="28.5" customHeight="1">
      <c r="A24" s="193"/>
      <c r="B24" s="194"/>
      <c r="C24" s="91"/>
      <c r="D24" s="241"/>
      <c r="E24" s="241"/>
      <c r="F24" s="242"/>
      <c r="G24" s="55"/>
      <c r="H24" s="77"/>
      <c r="I24" s="78"/>
      <c r="J24" s="152">
        <f t="shared" si="0"/>
        <v>0</v>
      </c>
      <c r="K24" s="230"/>
      <c r="L24" s="215" t="s">
        <v>15</v>
      </c>
      <c r="M24" s="216"/>
      <c r="N24" s="216"/>
      <c r="O24" s="216"/>
      <c r="P24" s="216"/>
      <c r="Q24" s="217"/>
    </row>
    <row r="25" spans="1:17" ht="28.5" customHeight="1" thickBot="1">
      <c r="A25" s="193"/>
      <c r="B25" s="194"/>
      <c r="C25" s="197" t="s">
        <v>65</v>
      </c>
      <c r="D25" s="198"/>
      <c r="E25" s="198"/>
      <c r="F25" s="199"/>
      <c r="G25" s="26"/>
      <c r="H25" s="228"/>
      <c r="I25" s="229"/>
      <c r="J25" s="260">
        <f>SUM(J17:K24)</f>
        <v>0</v>
      </c>
      <c r="K25" s="261"/>
      <c r="L25" s="2"/>
      <c r="M25" s="31"/>
      <c r="N25" s="3"/>
      <c r="O25" s="3"/>
      <c r="P25" s="3"/>
      <c r="Q25" s="5"/>
    </row>
    <row r="26" spans="1:17" ht="34.5" customHeight="1" thickBot="1">
      <c r="A26" s="250" t="s">
        <v>16</v>
      </c>
      <c r="B26" s="251"/>
      <c r="C26" s="251"/>
      <c r="D26" s="251"/>
      <c r="E26" s="251"/>
      <c r="F26" s="251"/>
      <c r="G26" s="218" t="s">
        <v>24</v>
      </c>
      <c r="H26" s="219"/>
      <c r="I26" s="219"/>
      <c r="J26" s="219"/>
      <c r="K26" s="219"/>
      <c r="L26" s="238" t="s">
        <v>25</v>
      </c>
      <c r="M26" s="239"/>
      <c r="N26" s="239"/>
      <c r="O26" s="239"/>
      <c r="P26" s="239"/>
      <c r="Q26" s="240"/>
    </row>
    <row r="27" spans="1:17" ht="50.25" customHeight="1">
      <c r="A27" s="243" t="s">
        <v>14</v>
      </c>
      <c r="B27" s="244"/>
      <c r="C27" s="244"/>
      <c r="D27" s="247"/>
      <c r="E27" s="248"/>
      <c r="F27" s="248"/>
      <c r="G27" s="220" t="s">
        <v>0</v>
      </c>
      <c r="H27" s="222"/>
      <c r="I27" s="223"/>
      <c r="J27" s="223"/>
      <c r="K27" s="224"/>
      <c r="L27" s="231"/>
      <c r="M27" s="232"/>
      <c r="N27" s="232"/>
      <c r="O27" s="232"/>
      <c r="P27" s="232"/>
      <c r="Q27" s="233"/>
    </row>
    <row r="28" spans="1:17" ht="22.5" customHeight="1">
      <c r="A28" s="245"/>
      <c r="B28" s="246"/>
      <c r="C28" s="246"/>
      <c r="D28" s="249"/>
      <c r="E28" s="249"/>
      <c r="F28" s="249"/>
      <c r="G28" s="221"/>
      <c r="H28" s="225"/>
      <c r="I28" s="226"/>
      <c r="J28" s="226"/>
      <c r="K28" s="227"/>
      <c r="L28" s="231"/>
      <c r="M28" s="232"/>
      <c r="N28" s="232"/>
      <c r="O28" s="232"/>
      <c r="P28" s="232"/>
      <c r="Q28" s="233"/>
    </row>
    <row r="29" spans="1:17" ht="21.75" customHeight="1">
      <c r="A29" s="262" t="s">
        <v>144</v>
      </c>
      <c r="B29" s="263"/>
      <c r="C29" s="264"/>
      <c r="D29" s="252"/>
      <c r="E29" s="268"/>
      <c r="F29" s="269"/>
      <c r="G29" s="258" t="s">
        <v>17</v>
      </c>
      <c r="H29" s="252"/>
      <c r="I29" s="253"/>
      <c r="J29" s="253"/>
      <c r="K29" s="254"/>
      <c r="L29" s="234"/>
      <c r="M29" s="232"/>
      <c r="N29" s="232"/>
      <c r="O29" s="232"/>
      <c r="P29" s="232"/>
      <c r="Q29" s="233"/>
    </row>
    <row r="30" spans="1:17" ht="48" customHeight="1" thickBot="1">
      <c r="A30" s="265"/>
      <c r="B30" s="266"/>
      <c r="C30" s="267"/>
      <c r="D30" s="270"/>
      <c r="E30" s="271"/>
      <c r="F30" s="272"/>
      <c r="G30" s="259"/>
      <c r="H30" s="255"/>
      <c r="I30" s="256"/>
      <c r="J30" s="256"/>
      <c r="K30" s="257"/>
      <c r="L30" s="235"/>
      <c r="M30" s="236"/>
      <c r="N30" s="236"/>
      <c r="O30" s="236"/>
      <c r="P30" s="236"/>
      <c r="Q30" s="237"/>
    </row>
    <row r="31" spans="1:17" ht="23.25" customHeight="1"/>
    <row r="32" spans="1:17">
      <c r="A32" s="9"/>
    </row>
  </sheetData>
  <dataConsolidate/>
  <mergeCells count="75">
    <mergeCell ref="C23:F23"/>
    <mergeCell ref="A27:C28"/>
    <mergeCell ref="D27:F28"/>
    <mergeCell ref="A26:F26"/>
    <mergeCell ref="H29:K30"/>
    <mergeCell ref="C24:F24"/>
    <mergeCell ref="G29:G30"/>
    <mergeCell ref="J23:K23"/>
    <mergeCell ref="J25:K25"/>
    <mergeCell ref="A29:C30"/>
    <mergeCell ref="D29:F30"/>
    <mergeCell ref="L23:Q23"/>
    <mergeCell ref="H23:I23"/>
    <mergeCell ref="G26:K26"/>
    <mergeCell ref="G27:G28"/>
    <mergeCell ref="H27:K28"/>
    <mergeCell ref="L24:Q24"/>
    <mergeCell ref="H25:I25"/>
    <mergeCell ref="H24:I24"/>
    <mergeCell ref="J24:K24"/>
    <mergeCell ref="L27:Q30"/>
    <mergeCell ref="L26:Q26"/>
    <mergeCell ref="N4:O5"/>
    <mergeCell ref="C19:F19"/>
    <mergeCell ref="J19:K19"/>
    <mergeCell ref="J17:K17"/>
    <mergeCell ref="E4:I9"/>
    <mergeCell ref="H16:I16"/>
    <mergeCell ref="C16:F16"/>
    <mergeCell ref="A5:C5"/>
    <mergeCell ref="A13:B15"/>
    <mergeCell ref="A10:B12"/>
    <mergeCell ref="A16:B25"/>
    <mergeCell ref="C25:F25"/>
    <mergeCell ref="C17:F17"/>
    <mergeCell ref="C10:Q12"/>
    <mergeCell ref="K14:Q14"/>
    <mergeCell ref="J18:K18"/>
    <mergeCell ref="K13:Q13"/>
    <mergeCell ref="L17:Q17"/>
    <mergeCell ref="J16:K16"/>
    <mergeCell ref="H18:I18"/>
    <mergeCell ref="H20:I20"/>
    <mergeCell ref="H17:I17"/>
    <mergeCell ref="H19:I19"/>
    <mergeCell ref="P19:Q19"/>
    <mergeCell ref="J20:K20"/>
    <mergeCell ref="K15:Q15"/>
    <mergeCell ref="C13:H15"/>
    <mergeCell ref="C20:F20"/>
    <mergeCell ref="A1:Q1"/>
    <mergeCell ref="P6:Q7"/>
    <mergeCell ref="P8:Q9"/>
    <mergeCell ref="A3:C3"/>
    <mergeCell ref="N6:O7"/>
    <mergeCell ref="A2:C2"/>
    <mergeCell ref="F2:Q2"/>
    <mergeCell ref="D4:D9"/>
    <mergeCell ref="J4:M7"/>
    <mergeCell ref="M3:O3"/>
    <mergeCell ref="A7:C9"/>
    <mergeCell ref="F3:L3"/>
    <mergeCell ref="J8:M9"/>
    <mergeCell ref="N8:O9"/>
    <mergeCell ref="P4:Q5"/>
    <mergeCell ref="P3:Q3"/>
    <mergeCell ref="H22:I22"/>
    <mergeCell ref="L16:Q16"/>
    <mergeCell ref="J21:K21"/>
    <mergeCell ref="H21:I21"/>
    <mergeCell ref="C18:F18"/>
    <mergeCell ref="C22:F22"/>
    <mergeCell ref="M18:P18"/>
    <mergeCell ref="J22:K22"/>
    <mergeCell ref="C21:F21"/>
  </mergeCells>
  <phoneticPr fontId="2" type="noConversion"/>
  <dataValidations xWindow="207" yWindow="506" count="3">
    <dataValidation type="list" allowBlank="1" showInputMessage="1" showErrorMessage="1" prompt="務必要拉選，其將會影響黏貼憑證的核章欄位" sqref="D2" xr:uid="{00000000-0002-0000-0100-000000000000}">
      <formula1>"採購,非採購"</formula1>
    </dataValidation>
    <dataValidation type="list" allowBlank="1" showInputMessage="1" showErrorMessage="1" sqref="D3" xr:uid="{00000000-0002-0000-0100-000001000000}">
      <formula1>"教務處.,學務處.,總務處.,輔導室.,人事室.,會計室.,補校. "</formula1>
    </dataValidation>
    <dataValidation type="list" allowBlank="1" showInputMessage="1" showErrorMessage="1" sqref="E4:I9" xr:uid="{00000000-0002-0000-0100-000002000000}">
      <formula1>INDIRECT(D3)</formula1>
    </dataValidation>
  </dataValidations>
  <pageMargins left="0.23622047244094491" right="0.23622047244094491" top="0.59055118110236227" bottom="0.19685039370078741" header="0.19685039370078741" footer="0.19685039370078741"/>
  <pageSetup paperSize="9" orientation="portrait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theme="5" tint="0.59999389629810485"/>
    <pageSetUpPr fitToPage="1"/>
  </sheetPr>
  <dimension ref="A1:S26"/>
  <sheetViews>
    <sheetView view="pageBreakPreview" zoomScaleNormal="100" zoomScaleSheetLayoutView="100" workbookViewId="0">
      <selection activeCell="J8" sqref="J8:R10"/>
    </sheetView>
  </sheetViews>
  <sheetFormatPr defaultRowHeight="16.5"/>
  <cols>
    <col min="1" max="1" width="6.625" customWidth="1"/>
    <col min="2" max="2" width="2.75" customWidth="1"/>
    <col min="3" max="3" width="5" customWidth="1"/>
    <col min="4" max="4" width="4.875" customWidth="1"/>
    <col min="5" max="5" width="12.625" customWidth="1"/>
    <col min="6" max="6" width="6.75" customWidth="1"/>
    <col min="7" max="7" width="3.125" customWidth="1"/>
    <col min="8" max="8" width="3.25" customWidth="1"/>
    <col min="9" max="10" width="3.375" customWidth="1"/>
    <col min="11" max="11" width="3.875" customWidth="1"/>
    <col min="12" max="13" width="3.75" customWidth="1"/>
    <col min="14" max="14" width="4" customWidth="1"/>
    <col min="15" max="15" width="3.625" customWidth="1"/>
    <col min="16" max="16" width="11.875" customWidth="1"/>
    <col min="18" max="19" width="10.25" customWidth="1"/>
  </cols>
  <sheetData>
    <row r="1" spans="1:19" ht="35.25" customHeight="1">
      <c r="A1" s="351" t="s">
        <v>81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</row>
    <row r="2" spans="1:19" ht="37.5" customHeight="1">
      <c r="A2" s="351" t="s">
        <v>68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27"/>
      <c r="Q2" s="27"/>
      <c r="R2" s="27"/>
    </row>
    <row r="3" spans="1:19" ht="18.75">
      <c r="A3" s="10"/>
      <c r="B3" s="10"/>
    </row>
    <row r="4" spans="1:19" ht="13.5" customHeight="1">
      <c r="A4" s="312" t="s">
        <v>44</v>
      </c>
      <c r="B4" s="313"/>
      <c r="C4" s="314"/>
      <c r="D4" s="324"/>
      <c r="E4" s="325"/>
      <c r="F4" s="326"/>
      <c r="G4" s="358" t="s">
        <v>27</v>
      </c>
      <c r="H4" s="358"/>
      <c r="I4" s="358"/>
      <c r="J4" s="358"/>
      <c r="K4" s="358"/>
      <c r="L4" s="358"/>
      <c r="M4" s="358"/>
      <c r="N4" s="358"/>
      <c r="O4" s="358"/>
      <c r="P4" s="359"/>
      <c r="Q4" s="360"/>
    </row>
    <row r="5" spans="1:19" ht="5.25" customHeight="1">
      <c r="A5" s="315"/>
      <c r="B5" s="316"/>
      <c r="C5" s="317"/>
      <c r="D5" s="327"/>
      <c r="E5" s="328"/>
      <c r="F5" s="329"/>
      <c r="G5" s="358"/>
      <c r="H5" s="358"/>
      <c r="I5" s="358"/>
      <c r="J5" s="358"/>
      <c r="K5" s="358"/>
      <c r="L5" s="358"/>
      <c r="M5" s="358"/>
      <c r="N5" s="358"/>
      <c r="O5" s="358"/>
      <c r="P5" s="359"/>
      <c r="Q5" s="360"/>
    </row>
    <row r="6" spans="1:19" ht="28.5">
      <c r="A6" s="318" t="s">
        <v>26</v>
      </c>
      <c r="B6" s="319"/>
      <c r="C6" s="320"/>
      <c r="D6" s="330"/>
      <c r="E6" s="331"/>
      <c r="F6" s="332"/>
      <c r="G6" s="28" t="s">
        <v>28</v>
      </c>
      <c r="H6" s="28" t="s">
        <v>29</v>
      </c>
      <c r="I6" s="28" t="s">
        <v>30</v>
      </c>
      <c r="J6" s="28" t="s">
        <v>31</v>
      </c>
      <c r="K6" s="28" t="s">
        <v>32</v>
      </c>
      <c r="L6" s="28" t="s">
        <v>33</v>
      </c>
      <c r="M6" s="28" t="s">
        <v>34</v>
      </c>
      <c r="N6" s="28" t="s">
        <v>35</v>
      </c>
      <c r="O6" s="28" t="s">
        <v>36</v>
      </c>
      <c r="P6" s="359"/>
      <c r="Q6" s="360"/>
    </row>
    <row r="7" spans="1:19" ht="30" customHeight="1">
      <c r="A7" s="358" t="s">
        <v>37</v>
      </c>
      <c r="B7" s="358"/>
      <c r="C7" s="362"/>
      <c r="D7" s="362"/>
      <c r="E7" s="17" t="s">
        <v>38</v>
      </c>
      <c r="F7" s="25">
        <f>'表1-1'!A7</f>
        <v>112</v>
      </c>
      <c r="G7" s="24" t="str">
        <f>IF($S$7&gt;=10000000,IF($S$7&lt;100000000,"$",MOD(INT($S$7/100000000),10)),"")</f>
        <v/>
      </c>
      <c r="H7" s="24" t="str">
        <f>IF($S$7&gt;=1000000,IF($S$7&lt;10000000,"$",MOD(INT($S$7/10000000),10)),"")</f>
        <v/>
      </c>
      <c r="I7" s="24" t="str">
        <f>IF($S$7&gt;=100000,IF($S$7&lt;1000000,"$",MOD(INT($S$7/1000000),10)),"")</f>
        <v/>
      </c>
      <c r="J7" s="24" t="str">
        <f>IF($S$7&gt;=10000,IF($S$7&lt;100000,"$",MOD(INT($S$7/100000),10)),"")</f>
        <v/>
      </c>
      <c r="K7" s="24" t="str">
        <f>IF($S$7&gt;=1000,IF($S$7&lt;10000,"$",MOD(INT($S$7/10000),10)),"")</f>
        <v/>
      </c>
      <c r="L7" s="24" t="str">
        <f>IF($S$7&gt;=100,IF($S$7&lt;1000,"$",MOD(INT($S$7/1000),10)),"")</f>
        <v/>
      </c>
      <c r="M7" s="24" t="str">
        <f>IF($S$7&gt;=10,IF($S$7&lt;100,"$",MOD(INT($S$7/100),10)),"")</f>
        <v/>
      </c>
      <c r="N7" s="24" t="str">
        <f>IF($S$7&gt;=0,IF($S$7&lt;10,"$",MOD(INT($S$7/10),10)),"")</f>
        <v>$</v>
      </c>
      <c r="O7" s="29">
        <f>MOD($S$7,10)</f>
        <v>0</v>
      </c>
      <c r="P7" s="359"/>
      <c r="Q7" s="360"/>
      <c r="S7" s="62">
        <f>'表1-1'!J25</f>
        <v>0</v>
      </c>
    </row>
    <row r="8" spans="1:19" ht="22.5" customHeight="1">
      <c r="A8" s="321" t="s">
        <v>39</v>
      </c>
      <c r="B8" s="283"/>
      <c r="C8" s="303" t="str">
        <f>'表1-1'!E4</f>
        <v>服務費用
 一般服務費
  27F體育活動費</v>
      </c>
      <c r="D8" s="304"/>
      <c r="E8" s="304"/>
      <c r="F8" s="305"/>
      <c r="G8" s="283" t="s">
        <v>40</v>
      </c>
      <c r="H8" s="283"/>
      <c r="I8" s="284"/>
      <c r="J8" s="289" t="str">
        <f>'表1-1'!C10</f>
        <v>112年   月   日教職員工文康活動費，聯絡人:</v>
      </c>
      <c r="K8" s="290"/>
      <c r="L8" s="290"/>
      <c r="M8" s="290"/>
      <c r="N8" s="290"/>
      <c r="O8" s="290"/>
      <c r="P8" s="290"/>
      <c r="Q8" s="290"/>
      <c r="R8" s="291"/>
    </row>
    <row r="9" spans="1:19" ht="22.5" customHeight="1">
      <c r="A9" s="322"/>
      <c r="B9" s="285"/>
      <c r="C9" s="306"/>
      <c r="D9" s="307"/>
      <c r="E9" s="307"/>
      <c r="F9" s="308"/>
      <c r="G9" s="285"/>
      <c r="H9" s="285"/>
      <c r="I9" s="286"/>
      <c r="J9" s="292"/>
      <c r="K9" s="293"/>
      <c r="L9" s="293"/>
      <c r="M9" s="293"/>
      <c r="N9" s="293"/>
      <c r="O9" s="293"/>
      <c r="P9" s="293"/>
      <c r="Q9" s="293"/>
      <c r="R9" s="294"/>
    </row>
    <row r="10" spans="1:19" ht="22.5" customHeight="1">
      <c r="A10" s="323"/>
      <c r="B10" s="287"/>
      <c r="C10" s="309"/>
      <c r="D10" s="310"/>
      <c r="E10" s="310"/>
      <c r="F10" s="311"/>
      <c r="G10" s="287"/>
      <c r="H10" s="287"/>
      <c r="I10" s="288"/>
      <c r="J10" s="295"/>
      <c r="K10" s="296"/>
      <c r="L10" s="296"/>
      <c r="M10" s="296"/>
      <c r="N10" s="296"/>
      <c r="O10" s="296"/>
      <c r="P10" s="296"/>
      <c r="Q10" s="296"/>
      <c r="R10" s="297"/>
    </row>
    <row r="11" spans="1:19" ht="10.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9" s="18" customFormat="1" ht="25.5" customHeight="1">
      <c r="A12" s="298" t="s">
        <v>41</v>
      </c>
      <c r="B12" s="299"/>
      <c r="C12" s="299"/>
      <c r="D12" s="300"/>
      <c r="E12" s="298" t="s">
        <v>149</v>
      </c>
      <c r="F12" s="299"/>
      <c r="G12" s="345" t="s">
        <v>150</v>
      </c>
      <c r="H12" s="346"/>
      <c r="I12" s="346"/>
      <c r="J12" s="346"/>
      <c r="K12" s="346"/>
      <c r="L12" s="346"/>
      <c r="M12" s="347"/>
      <c r="N12" s="298" t="s">
        <v>152</v>
      </c>
      <c r="O12" s="299"/>
      <c r="P12" s="300"/>
      <c r="Q12" s="100" t="s">
        <v>153</v>
      </c>
      <c r="R12" s="100"/>
    </row>
    <row r="13" spans="1:19" ht="40.5" customHeight="1">
      <c r="A13" s="301" t="str">
        <f>VLOOKUP('表1-1'!D2,核章選單!A1:B2,2,0)</f>
        <v>經辦人員
事務組
總務主任</v>
      </c>
      <c r="B13" s="335"/>
      <c r="C13" s="335"/>
      <c r="D13" s="302"/>
      <c r="E13" s="301"/>
      <c r="F13" s="302"/>
      <c r="G13" s="342"/>
      <c r="H13" s="343"/>
      <c r="I13" s="343"/>
      <c r="J13" s="343"/>
      <c r="K13" s="343"/>
      <c r="L13" s="343"/>
      <c r="M13" s="344"/>
      <c r="N13" s="274"/>
      <c r="O13" s="275"/>
      <c r="P13" s="276"/>
      <c r="Q13" s="352"/>
      <c r="R13" s="353"/>
    </row>
    <row r="14" spans="1:19" ht="30" customHeight="1">
      <c r="A14" s="336"/>
      <c r="B14" s="337"/>
      <c r="C14" s="337"/>
      <c r="D14" s="338"/>
      <c r="E14" s="298" t="s">
        <v>77</v>
      </c>
      <c r="F14" s="299"/>
      <c r="G14" s="345" t="s">
        <v>151</v>
      </c>
      <c r="H14" s="346"/>
      <c r="I14" s="346"/>
      <c r="J14" s="346"/>
      <c r="K14" s="346"/>
      <c r="L14" s="346"/>
      <c r="M14" s="347"/>
      <c r="N14" s="277"/>
      <c r="O14" s="278"/>
      <c r="P14" s="279"/>
      <c r="Q14" s="354"/>
      <c r="R14" s="355"/>
    </row>
    <row r="15" spans="1:19" ht="36.75" customHeight="1">
      <c r="A15" s="339"/>
      <c r="B15" s="340"/>
      <c r="C15" s="340"/>
      <c r="D15" s="341"/>
      <c r="E15" s="333"/>
      <c r="F15" s="334"/>
      <c r="G15" s="348"/>
      <c r="H15" s="349"/>
      <c r="I15" s="349"/>
      <c r="J15" s="349"/>
      <c r="K15" s="349"/>
      <c r="L15" s="349"/>
      <c r="M15" s="350"/>
      <c r="N15" s="280"/>
      <c r="O15" s="281"/>
      <c r="P15" s="282"/>
      <c r="Q15" s="356"/>
      <c r="R15" s="357"/>
    </row>
    <row r="16" spans="1:19" ht="16.5" customHeight="1">
      <c r="A16" s="361" t="s">
        <v>42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</row>
    <row r="17" spans="1:16" ht="61.5" customHeight="1">
      <c r="A17" s="15"/>
      <c r="B17" s="15"/>
    </row>
    <row r="18" spans="1:16">
      <c r="A18" s="14" t="s">
        <v>43</v>
      </c>
      <c r="B18" s="14"/>
      <c r="C18" s="16"/>
    </row>
    <row r="19" spans="1:16" ht="28.5" customHeight="1">
      <c r="A19" s="13" t="s">
        <v>47</v>
      </c>
      <c r="B19" s="273" t="s">
        <v>46</v>
      </c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11"/>
    </row>
    <row r="20" spans="1:16" ht="39" customHeight="1">
      <c r="A20" s="13" t="s">
        <v>49</v>
      </c>
      <c r="B20" s="273" t="s">
        <v>48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11"/>
    </row>
    <row r="21" spans="1:16" ht="34.5" customHeight="1">
      <c r="A21" s="13" t="s">
        <v>51</v>
      </c>
      <c r="B21" s="273" t="s">
        <v>50</v>
      </c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11"/>
    </row>
    <row r="22" spans="1:16" ht="34.5" customHeight="1">
      <c r="A22" s="13" t="s">
        <v>52</v>
      </c>
      <c r="B22" s="273" t="s">
        <v>76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11"/>
    </row>
    <row r="23" spans="1:16" ht="42.75" customHeight="1">
      <c r="A23" s="13" t="s">
        <v>54</v>
      </c>
      <c r="B23" s="273" t="s">
        <v>53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11"/>
    </row>
    <row r="24" spans="1:16" ht="33.75" customHeight="1">
      <c r="A24" s="13" t="s">
        <v>55</v>
      </c>
      <c r="B24" s="273" t="s">
        <v>56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11"/>
    </row>
    <row r="25" spans="1:16" ht="30" customHeight="1">
      <c r="A25" s="13" t="s">
        <v>57</v>
      </c>
      <c r="B25" s="273" t="s">
        <v>59</v>
      </c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11"/>
    </row>
    <row r="26" spans="1:16" ht="34.5" customHeight="1">
      <c r="A26" s="13" t="s">
        <v>58</v>
      </c>
      <c r="B26" s="273" t="s">
        <v>60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11"/>
    </row>
  </sheetData>
  <mergeCells count="37">
    <mergeCell ref="A1:R1"/>
    <mergeCell ref="Q13:R15"/>
    <mergeCell ref="G4:O5"/>
    <mergeCell ref="P4:Q7"/>
    <mergeCell ref="A16:R16"/>
    <mergeCell ref="A2:O2"/>
    <mergeCell ref="A7:B7"/>
    <mergeCell ref="E12:F12"/>
    <mergeCell ref="N12:P12"/>
    <mergeCell ref="C7:D7"/>
    <mergeCell ref="B26:O26"/>
    <mergeCell ref="A4:C4"/>
    <mergeCell ref="A5:C5"/>
    <mergeCell ref="A6:C6"/>
    <mergeCell ref="B25:O25"/>
    <mergeCell ref="B19:O19"/>
    <mergeCell ref="A8:B10"/>
    <mergeCell ref="D4:F6"/>
    <mergeCell ref="B24:O24"/>
    <mergeCell ref="E15:F15"/>
    <mergeCell ref="E14:F14"/>
    <mergeCell ref="A13:D15"/>
    <mergeCell ref="G13:M13"/>
    <mergeCell ref="G14:M14"/>
    <mergeCell ref="G15:M15"/>
    <mergeCell ref="G12:M12"/>
    <mergeCell ref="B22:O22"/>
    <mergeCell ref="B23:O23"/>
    <mergeCell ref="N13:P15"/>
    <mergeCell ref="B20:O20"/>
    <mergeCell ref="G8:I10"/>
    <mergeCell ref="J8:R10"/>
    <mergeCell ref="A12:D12"/>
    <mergeCell ref="B21:O21"/>
    <mergeCell ref="E13:F13"/>
    <mergeCell ref="Q12:R12"/>
    <mergeCell ref="C8:F10"/>
  </mergeCells>
  <phoneticPr fontId="2" type="noConversion"/>
  <pageMargins left="0.31496062992125984" right="0.11811023622047245" top="0.74803149606299213" bottom="0.74803149606299213" header="0.31496062992125984" footer="0.31496062992125984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12"/>
  <dimension ref="A1:M43"/>
  <sheetViews>
    <sheetView showFormulas="1" workbookViewId="0">
      <pane ySplit="2" topLeftCell="A3" activePane="bottomLeft" state="frozen"/>
      <selection pane="bottomLeft" activeCell="B17" sqref="B17"/>
    </sheetView>
  </sheetViews>
  <sheetFormatPr defaultColWidth="10.625" defaultRowHeight="16.5"/>
  <cols>
    <col min="1" max="7" width="10.625" customWidth="1"/>
    <col min="8" max="13" width="10.625" hidden="1" customWidth="1"/>
  </cols>
  <sheetData>
    <row r="1" spans="1:13" ht="27" customHeight="1">
      <c r="A1" s="363" t="s">
        <v>160</v>
      </c>
      <c r="B1" s="364"/>
      <c r="C1" s="364"/>
      <c r="D1" s="364"/>
      <c r="E1" s="364"/>
      <c r="F1" s="364"/>
      <c r="G1" s="365"/>
      <c r="H1" s="47" t="s">
        <v>160</v>
      </c>
      <c r="I1" s="42"/>
      <c r="J1" s="42"/>
      <c r="K1" s="42"/>
      <c r="L1" s="42"/>
      <c r="M1" s="42"/>
    </row>
    <row r="2" spans="1:13" ht="27.75" customHeight="1">
      <c r="A2" s="49" t="s">
        <v>167</v>
      </c>
      <c r="B2" s="49" t="s">
        <v>168</v>
      </c>
      <c r="C2" s="49" t="s">
        <v>169</v>
      </c>
      <c r="D2" s="49" t="s">
        <v>170</v>
      </c>
      <c r="E2" s="49" t="s">
        <v>171</v>
      </c>
      <c r="F2" s="49" t="s">
        <v>172</v>
      </c>
      <c r="G2" s="49" t="s">
        <v>173</v>
      </c>
      <c r="H2" s="43" t="s">
        <v>161</v>
      </c>
      <c r="I2" s="44" t="s">
        <v>162</v>
      </c>
      <c r="J2" s="44" t="s">
        <v>163</v>
      </c>
      <c r="K2" s="44" t="s">
        <v>164</v>
      </c>
      <c r="L2" s="44" t="s">
        <v>165</v>
      </c>
      <c r="M2" s="44" t="s">
        <v>166</v>
      </c>
    </row>
    <row r="3" spans="1:13" ht="50.1" customHeight="1">
      <c r="A3" s="48" t="s">
        <v>174</v>
      </c>
      <c r="B3" s="48" t="s">
        <v>244</v>
      </c>
      <c r="C3" s="48" t="s">
        <v>201</v>
      </c>
      <c r="D3" s="48" t="s">
        <v>244</v>
      </c>
      <c r="E3" s="48" t="s">
        <v>198</v>
      </c>
      <c r="F3" s="48" t="s">
        <v>179</v>
      </c>
      <c r="G3" s="48" t="s">
        <v>175</v>
      </c>
      <c r="H3" s="46" t="s">
        <v>195</v>
      </c>
      <c r="I3" s="46" t="s">
        <v>211</v>
      </c>
      <c r="J3" s="46" t="s">
        <v>182</v>
      </c>
      <c r="K3" s="46" t="s">
        <v>230</v>
      </c>
      <c r="L3" s="46" t="s">
        <v>232</v>
      </c>
      <c r="M3" s="46" t="s">
        <v>233</v>
      </c>
    </row>
    <row r="4" spans="1:13" ht="50.1" customHeight="1">
      <c r="A4" s="48" t="s">
        <v>175</v>
      </c>
      <c r="B4" s="48" t="s">
        <v>177</v>
      </c>
      <c r="C4" s="48" t="s">
        <v>202</v>
      </c>
      <c r="D4" s="48" t="s">
        <v>176</v>
      </c>
      <c r="E4" s="48" t="s">
        <v>199</v>
      </c>
      <c r="F4" s="48" t="s">
        <v>180</v>
      </c>
      <c r="G4" s="48" t="s">
        <v>179</v>
      </c>
      <c r="H4" s="46" t="s">
        <v>196</v>
      </c>
      <c r="I4" s="46" t="s">
        <v>212</v>
      </c>
      <c r="J4" s="46" t="s">
        <v>206</v>
      </c>
      <c r="K4" s="46" t="s">
        <v>231</v>
      </c>
      <c r="M4" s="46" t="s">
        <v>234</v>
      </c>
    </row>
    <row r="5" spans="1:13" ht="50.1" customHeight="1">
      <c r="A5" s="48" t="s">
        <v>243</v>
      </c>
      <c r="B5" s="48" t="s">
        <v>178</v>
      </c>
      <c r="C5" s="48" t="s">
        <v>203</v>
      </c>
      <c r="D5" s="48" t="s">
        <v>177</v>
      </c>
      <c r="E5" s="48" t="s">
        <v>200</v>
      </c>
      <c r="F5" s="48" t="s">
        <v>181</v>
      </c>
      <c r="G5" s="48" t="s">
        <v>245</v>
      </c>
      <c r="H5" s="46" t="s">
        <v>197</v>
      </c>
      <c r="I5" s="46" t="s">
        <v>213</v>
      </c>
      <c r="J5" s="46" t="s">
        <v>207</v>
      </c>
      <c r="K5" s="46" t="s">
        <v>189</v>
      </c>
      <c r="M5" s="46" t="s">
        <v>237</v>
      </c>
    </row>
    <row r="6" spans="1:13" ht="50.1" customHeight="1">
      <c r="A6" s="48" t="s">
        <v>244</v>
      </c>
      <c r="B6" s="48" t="s">
        <v>179</v>
      </c>
      <c r="C6" s="48" t="s">
        <v>244</v>
      </c>
      <c r="D6" s="48" t="s">
        <v>178</v>
      </c>
      <c r="E6" s="48" t="s">
        <v>204</v>
      </c>
      <c r="F6" s="48" t="s">
        <v>246</v>
      </c>
      <c r="G6" s="48" t="s">
        <v>180</v>
      </c>
      <c r="H6" s="46" t="s">
        <v>198</v>
      </c>
      <c r="I6" s="46" t="s">
        <v>214</v>
      </c>
      <c r="J6" s="46" t="s">
        <v>208</v>
      </c>
      <c r="M6" s="46" t="s">
        <v>236</v>
      </c>
    </row>
    <row r="7" spans="1:13" ht="50.1" customHeight="1">
      <c r="A7" s="48" t="s">
        <v>176</v>
      </c>
      <c r="B7" s="48" t="s">
        <v>245</v>
      </c>
      <c r="C7" s="48" t="s">
        <v>205</v>
      </c>
      <c r="D7" s="48" t="s">
        <v>179</v>
      </c>
      <c r="E7" s="48" t="s">
        <v>205</v>
      </c>
      <c r="F7" s="48" t="s">
        <v>182</v>
      </c>
      <c r="G7" s="48" t="s">
        <v>181</v>
      </c>
      <c r="H7" s="46" t="s">
        <v>199</v>
      </c>
      <c r="I7" s="46" t="s">
        <v>215</v>
      </c>
      <c r="J7" s="46" t="s">
        <v>209</v>
      </c>
      <c r="M7" s="46" t="s">
        <v>235</v>
      </c>
    </row>
    <row r="8" spans="1:13" ht="50.1" customHeight="1">
      <c r="A8" s="48" t="s">
        <v>177</v>
      </c>
      <c r="B8" s="48" t="s">
        <v>180</v>
      </c>
      <c r="C8" s="48" t="s">
        <v>238</v>
      </c>
      <c r="D8" s="48" t="s">
        <v>245</v>
      </c>
      <c r="E8" s="48" t="s">
        <v>177</v>
      </c>
      <c r="F8" s="48" t="s">
        <v>188</v>
      </c>
      <c r="G8" s="48" t="s">
        <v>246</v>
      </c>
      <c r="H8" s="46" t="s">
        <v>200</v>
      </c>
      <c r="I8" s="46" t="s">
        <v>216</v>
      </c>
      <c r="J8" s="46" t="s">
        <v>210</v>
      </c>
    </row>
    <row r="9" spans="1:13" ht="50.1" customHeight="1">
      <c r="A9" s="48" t="s">
        <v>178</v>
      </c>
      <c r="B9" s="48" t="s">
        <v>181</v>
      </c>
      <c r="C9" s="48" t="s">
        <v>212</v>
      </c>
      <c r="D9" s="48" t="s">
        <v>180</v>
      </c>
      <c r="E9" s="48" t="s">
        <v>179</v>
      </c>
      <c r="F9" s="48" t="s">
        <v>265</v>
      </c>
      <c r="G9" s="48" t="s">
        <v>182</v>
      </c>
      <c r="H9" s="46" t="s">
        <v>201</v>
      </c>
      <c r="I9" s="46" t="s">
        <v>220</v>
      </c>
    </row>
    <row r="10" spans="1:13" ht="50.1" customHeight="1">
      <c r="A10" s="48" t="s">
        <v>179</v>
      </c>
      <c r="B10" s="48" t="s">
        <v>246</v>
      </c>
      <c r="C10" s="48" t="s">
        <v>213</v>
      </c>
      <c r="D10" s="48" t="s">
        <v>181</v>
      </c>
      <c r="E10" s="48" t="s">
        <v>245</v>
      </c>
      <c r="F10" s="50" t="s">
        <v>249</v>
      </c>
      <c r="G10" s="48" t="s">
        <v>188</v>
      </c>
      <c r="H10" s="46" t="s">
        <v>202</v>
      </c>
      <c r="I10" s="46" t="s">
        <v>221</v>
      </c>
    </row>
    <row r="11" spans="1:13" ht="50.1" customHeight="1">
      <c r="A11" s="48" t="s">
        <v>245</v>
      </c>
      <c r="B11" s="48" t="s">
        <v>183</v>
      </c>
      <c r="C11" s="48" t="s">
        <v>176</v>
      </c>
      <c r="D11" s="48" t="s">
        <v>246</v>
      </c>
      <c r="E11" s="48" t="s">
        <v>180</v>
      </c>
      <c r="F11" s="50" t="s">
        <v>234</v>
      </c>
      <c r="G11" s="48" t="s">
        <v>265</v>
      </c>
      <c r="H11" s="46" t="s">
        <v>203</v>
      </c>
      <c r="I11" s="46" t="s">
        <v>222</v>
      </c>
    </row>
    <row r="12" spans="1:13" ht="50.1" customHeight="1">
      <c r="A12" s="48" t="s">
        <v>180</v>
      </c>
      <c r="B12" s="48" t="s">
        <v>184</v>
      </c>
      <c r="C12" s="48" t="s">
        <v>215</v>
      </c>
      <c r="D12" s="48" t="s">
        <v>183</v>
      </c>
      <c r="E12" s="48" t="s">
        <v>181</v>
      </c>
      <c r="F12" s="50" t="s">
        <v>250</v>
      </c>
      <c r="G12" s="50" t="s">
        <v>249</v>
      </c>
      <c r="H12" s="46" t="s">
        <v>204</v>
      </c>
      <c r="I12" s="46" t="s">
        <v>191</v>
      </c>
    </row>
    <row r="13" spans="1:13" ht="50.1" customHeight="1">
      <c r="A13" s="48" t="s">
        <v>181</v>
      </c>
      <c r="B13" s="48" t="s">
        <v>247</v>
      </c>
      <c r="C13" s="48" t="s">
        <v>216</v>
      </c>
      <c r="D13" s="48" t="s">
        <v>184</v>
      </c>
      <c r="E13" s="48" t="s">
        <v>246</v>
      </c>
      <c r="F13" s="50" t="s">
        <v>251</v>
      </c>
      <c r="G13" s="50" t="s">
        <v>234</v>
      </c>
      <c r="H13" s="46" t="s">
        <v>205</v>
      </c>
      <c r="I13" s="46" t="s">
        <v>223</v>
      </c>
    </row>
    <row r="14" spans="1:13" ht="50.1" customHeight="1">
      <c r="A14" s="48" t="s">
        <v>246</v>
      </c>
      <c r="B14" s="48" t="s">
        <v>185</v>
      </c>
      <c r="C14" s="48" t="s">
        <v>177</v>
      </c>
      <c r="D14" s="48" t="s">
        <v>247</v>
      </c>
      <c r="E14" s="48" t="s">
        <v>217</v>
      </c>
      <c r="F14" s="50" t="s">
        <v>240</v>
      </c>
      <c r="G14" s="50" t="s">
        <v>250</v>
      </c>
      <c r="I14" s="46" t="s">
        <v>224</v>
      </c>
    </row>
    <row r="15" spans="1:13" ht="107.25" customHeight="1">
      <c r="A15" s="48" t="s">
        <v>183</v>
      </c>
      <c r="B15" s="48" t="s">
        <v>186</v>
      </c>
      <c r="C15" s="48" t="s">
        <v>178</v>
      </c>
      <c r="D15" s="48" t="s">
        <v>185</v>
      </c>
      <c r="E15" s="48" t="s">
        <v>184</v>
      </c>
      <c r="F15" s="45"/>
      <c r="G15" s="50" t="s">
        <v>251</v>
      </c>
      <c r="I15" s="46" t="s">
        <v>192</v>
      </c>
    </row>
    <row r="16" spans="1:13" ht="119.25" customHeight="1">
      <c r="A16" s="48" t="s">
        <v>184</v>
      </c>
      <c r="B16" s="48" t="s">
        <v>182</v>
      </c>
      <c r="C16" s="48" t="s">
        <v>179</v>
      </c>
      <c r="D16" s="48" t="s">
        <v>186</v>
      </c>
      <c r="E16" s="48" t="s">
        <v>247</v>
      </c>
      <c r="F16" s="45"/>
      <c r="G16" s="50" t="s">
        <v>240</v>
      </c>
      <c r="I16" s="46" t="s">
        <v>225</v>
      </c>
    </row>
    <row r="17" spans="1:9" ht="76.5" customHeight="1">
      <c r="A17" s="48" t="s">
        <v>247</v>
      </c>
      <c r="B17" s="48" t="s">
        <v>207</v>
      </c>
      <c r="C17" s="48" t="s">
        <v>191</v>
      </c>
      <c r="D17" s="48" t="s">
        <v>182</v>
      </c>
      <c r="E17" s="48" t="s">
        <v>185</v>
      </c>
      <c r="F17" s="45"/>
      <c r="G17" s="45"/>
      <c r="I17" s="46" t="s">
        <v>193</v>
      </c>
    </row>
    <row r="18" spans="1:9" ht="63.75" customHeight="1">
      <c r="A18" s="48" t="s">
        <v>185</v>
      </c>
      <c r="B18" s="48" t="s">
        <v>187</v>
      </c>
      <c r="C18" s="48" t="s">
        <v>180</v>
      </c>
      <c r="D18" s="48" t="s">
        <v>187</v>
      </c>
      <c r="E18" s="48" t="s">
        <v>182</v>
      </c>
      <c r="F18" s="45"/>
      <c r="G18" s="45"/>
      <c r="I18" s="46" t="s">
        <v>194</v>
      </c>
    </row>
    <row r="19" spans="1:9" ht="50.1" customHeight="1">
      <c r="A19" s="48" t="s">
        <v>186</v>
      </c>
      <c r="B19" s="48" t="s">
        <v>209</v>
      </c>
      <c r="C19" s="48" t="s">
        <v>181</v>
      </c>
      <c r="D19" s="48" t="s">
        <v>188</v>
      </c>
      <c r="E19" s="48" t="s">
        <v>188</v>
      </c>
      <c r="F19" s="45"/>
      <c r="G19" s="45"/>
      <c r="I19" s="46" t="s">
        <v>217</v>
      </c>
    </row>
    <row r="20" spans="1:9" ht="50.1" customHeight="1">
      <c r="A20" s="48" t="s">
        <v>182</v>
      </c>
      <c r="B20" s="48" t="s">
        <v>188</v>
      </c>
      <c r="C20" s="48" t="s">
        <v>192</v>
      </c>
      <c r="D20" s="48" t="s">
        <v>248</v>
      </c>
      <c r="E20" s="48" t="s">
        <v>265</v>
      </c>
      <c r="F20" s="45"/>
      <c r="G20" s="45"/>
      <c r="I20" s="46" t="s">
        <v>226</v>
      </c>
    </row>
    <row r="21" spans="1:9" ht="84.75" customHeight="1">
      <c r="A21" s="48" t="s">
        <v>187</v>
      </c>
      <c r="B21" s="48" t="s">
        <v>248</v>
      </c>
      <c r="C21" s="48" t="s">
        <v>183</v>
      </c>
      <c r="D21" s="48" t="s">
        <v>253</v>
      </c>
      <c r="E21" s="50" t="s">
        <v>266</v>
      </c>
      <c r="F21" s="45"/>
      <c r="G21" s="45"/>
      <c r="I21" s="46" t="s">
        <v>218</v>
      </c>
    </row>
    <row r="22" spans="1:9" ht="91.5" customHeight="1">
      <c r="A22" s="48" t="s">
        <v>188</v>
      </c>
      <c r="B22" s="48" t="s">
        <v>239</v>
      </c>
      <c r="C22" s="48" t="s">
        <v>255</v>
      </c>
      <c r="D22" s="48" t="s">
        <v>190</v>
      </c>
      <c r="E22" s="50" t="s">
        <v>234</v>
      </c>
      <c r="F22" s="46"/>
      <c r="G22" s="45"/>
      <c r="I22" s="46" t="s">
        <v>227</v>
      </c>
    </row>
    <row r="23" spans="1:9" ht="87.75" customHeight="1">
      <c r="A23" s="48" t="s">
        <v>248</v>
      </c>
      <c r="B23" s="48" t="s">
        <v>252</v>
      </c>
      <c r="C23" s="48" t="s">
        <v>193</v>
      </c>
      <c r="D23" s="48" t="s">
        <v>265</v>
      </c>
      <c r="E23" s="50" t="s">
        <v>250</v>
      </c>
      <c r="F23" s="46"/>
      <c r="G23" s="46"/>
      <c r="I23" s="46" t="s">
        <v>228</v>
      </c>
    </row>
    <row r="24" spans="1:9" ht="87" customHeight="1">
      <c r="A24" s="48" t="s">
        <v>189</v>
      </c>
      <c r="B24" s="48" t="s">
        <v>189</v>
      </c>
      <c r="C24" s="48" t="s">
        <v>194</v>
      </c>
      <c r="D24" s="50" t="s">
        <v>249</v>
      </c>
      <c r="E24" s="50" t="s">
        <v>251</v>
      </c>
      <c r="G24" s="46"/>
      <c r="I24" s="46" t="s">
        <v>229</v>
      </c>
    </row>
    <row r="25" spans="1:9" ht="132">
      <c r="A25" s="48" t="s">
        <v>253</v>
      </c>
      <c r="B25" s="48" t="s">
        <v>253</v>
      </c>
      <c r="C25" s="48" t="s">
        <v>267</v>
      </c>
      <c r="D25" s="50" t="s">
        <v>234</v>
      </c>
      <c r="E25" s="50" t="s">
        <v>240</v>
      </c>
      <c r="I25" s="46" t="s">
        <v>219</v>
      </c>
    </row>
    <row r="26" spans="1:9" ht="68.25" customHeight="1">
      <c r="A26" s="48" t="s">
        <v>190</v>
      </c>
      <c r="B26" s="48" t="s">
        <v>190</v>
      </c>
      <c r="C26" s="48" t="s">
        <v>269</v>
      </c>
      <c r="D26" s="50" t="s">
        <v>250</v>
      </c>
    </row>
    <row r="27" spans="1:9" ht="50.1" customHeight="1">
      <c r="A27" s="48" t="s">
        <v>264</v>
      </c>
      <c r="B27" s="48" t="s">
        <v>265</v>
      </c>
      <c r="C27" s="48" t="s">
        <v>268</v>
      </c>
      <c r="D27" s="50" t="s">
        <v>251</v>
      </c>
    </row>
    <row r="28" spans="1:9" ht="71.25" customHeight="1">
      <c r="A28" s="50" t="s">
        <v>249</v>
      </c>
      <c r="B28" s="50" t="s">
        <v>249</v>
      </c>
      <c r="C28" s="48" t="s">
        <v>254</v>
      </c>
      <c r="D28" s="50" t="s">
        <v>240</v>
      </c>
    </row>
    <row r="29" spans="1:9" ht="50.1" customHeight="1">
      <c r="A29" s="50" t="s">
        <v>234</v>
      </c>
      <c r="B29" s="50" t="s">
        <v>234</v>
      </c>
      <c r="C29" s="48" t="s">
        <v>182</v>
      </c>
    </row>
    <row r="30" spans="1:9" ht="50.1" customHeight="1">
      <c r="A30" s="50" t="s">
        <v>250</v>
      </c>
      <c r="B30" s="50" t="s">
        <v>250</v>
      </c>
      <c r="C30" s="48" t="s">
        <v>206</v>
      </c>
    </row>
    <row r="31" spans="1:9" ht="50.1" customHeight="1">
      <c r="A31" s="50" t="s">
        <v>251</v>
      </c>
      <c r="B31" s="50" t="s">
        <v>251</v>
      </c>
      <c r="C31" s="48" t="s">
        <v>207</v>
      </c>
    </row>
    <row r="32" spans="1:9" ht="50.1" customHeight="1">
      <c r="A32" s="50" t="s">
        <v>240</v>
      </c>
      <c r="B32" s="50" t="s">
        <v>240</v>
      </c>
      <c r="C32" s="48" t="s">
        <v>208</v>
      </c>
    </row>
    <row r="33" spans="3:3" ht="99">
      <c r="C33" s="48" t="s">
        <v>209</v>
      </c>
    </row>
    <row r="34" spans="3:3" ht="66">
      <c r="C34" s="48" t="s">
        <v>241</v>
      </c>
    </row>
    <row r="35" spans="3:3" ht="99">
      <c r="C35" s="48" t="s">
        <v>248</v>
      </c>
    </row>
    <row r="36" spans="3:3" ht="132">
      <c r="C36" s="48" t="s">
        <v>253</v>
      </c>
    </row>
    <row r="37" spans="3:3" ht="49.5">
      <c r="C37" s="48" t="s">
        <v>190</v>
      </c>
    </row>
    <row r="38" spans="3:3" ht="49.5">
      <c r="C38" s="48" t="s">
        <v>265</v>
      </c>
    </row>
    <row r="39" spans="3:3" ht="115.5">
      <c r="C39" s="50" t="s">
        <v>249</v>
      </c>
    </row>
    <row r="40" spans="3:3" ht="99">
      <c r="C40" s="50" t="s">
        <v>234</v>
      </c>
    </row>
    <row r="41" spans="3:3" ht="115.5">
      <c r="C41" s="50" t="s">
        <v>250</v>
      </c>
    </row>
    <row r="42" spans="3:3" ht="99">
      <c r="C42" s="50" t="s">
        <v>251</v>
      </c>
    </row>
    <row r="43" spans="3:3" ht="99">
      <c r="C43" s="50" t="s">
        <v>240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工作表13"/>
  <dimension ref="A1:J141"/>
  <sheetViews>
    <sheetView workbookViewId="0">
      <pane ySplit="2" topLeftCell="A126" activePane="bottomLeft" state="frozen"/>
      <selection pane="bottomLeft" activeCell="F129" sqref="F129"/>
    </sheetView>
  </sheetViews>
  <sheetFormatPr defaultColWidth="10.625" defaultRowHeight="16.5"/>
  <cols>
    <col min="1" max="1" width="23" customWidth="1"/>
    <col min="2" max="2" width="21.875" customWidth="1"/>
    <col min="3" max="3" width="23.25" customWidth="1"/>
    <col min="4" max="4" width="21.875" customWidth="1"/>
    <col min="5" max="5" width="24" customWidth="1"/>
    <col min="6" max="6" width="22.875" customWidth="1"/>
  </cols>
  <sheetData>
    <row r="1" spans="1:6" ht="19.5">
      <c r="A1" s="366" t="s">
        <v>75</v>
      </c>
      <c r="B1" s="366"/>
      <c r="C1" s="366"/>
      <c r="D1" s="366"/>
      <c r="E1" s="367"/>
      <c r="F1" s="367"/>
    </row>
    <row r="2" spans="1:6">
      <c r="A2" s="33" t="s">
        <v>69</v>
      </c>
      <c r="B2" s="33" t="s">
        <v>70</v>
      </c>
      <c r="C2" s="33" t="s">
        <v>71</v>
      </c>
      <c r="D2" s="33" t="s">
        <v>72</v>
      </c>
      <c r="E2" s="33" t="s">
        <v>73</v>
      </c>
      <c r="F2" s="33" t="s">
        <v>79</v>
      </c>
    </row>
    <row r="3" spans="1:6" ht="33">
      <c r="A3" s="46" t="s">
        <v>258</v>
      </c>
      <c r="B3" s="46" t="s">
        <v>258</v>
      </c>
      <c r="C3" s="46" t="s">
        <v>258</v>
      </c>
      <c r="D3" s="46" t="s">
        <v>258</v>
      </c>
      <c r="E3" s="46" t="s">
        <v>258</v>
      </c>
      <c r="F3" s="46" t="s">
        <v>258</v>
      </c>
    </row>
    <row r="4" spans="1:6">
      <c r="A4" s="69" t="s">
        <v>263</v>
      </c>
      <c r="B4" s="69" t="s">
        <v>263</v>
      </c>
      <c r="C4" s="69" t="s">
        <v>263</v>
      </c>
      <c r="D4" s="69" t="s">
        <v>263</v>
      </c>
      <c r="E4" s="69" t="s">
        <v>263</v>
      </c>
      <c r="F4" s="69" t="s">
        <v>263</v>
      </c>
    </row>
    <row r="5" spans="1:6" ht="33">
      <c r="A5" s="63" t="s">
        <v>85</v>
      </c>
      <c r="B5" s="63" t="s">
        <v>106</v>
      </c>
      <c r="C5" s="69" t="s">
        <v>259</v>
      </c>
      <c r="D5" s="63" t="s">
        <v>82</v>
      </c>
      <c r="E5" s="63" t="s">
        <v>137</v>
      </c>
      <c r="F5" s="63" t="s">
        <v>85</v>
      </c>
    </row>
    <row r="6" spans="1:6" ht="49.5">
      <c r="A6" s="72" t="s">
        <v>499</v>
      </c>
      <c r="B6" s="63" t="s">
        <v>107</v>
      </c>
      <c r="C6" s="69" t="s">
        <v>260</v>
      </c>
      <c r="D6" s="66" t="s">
        <v>363</v>
      </c>
      <c r="E6" s="63" t="s">
        <v>82</v>
      </c>
      <c r="F6" s="63" t="s">
        <v>107</v>
      </c>
    </row>
    <row r="7" spans="1:6" ht="33">
      <c r="A7" s="63" t="s">
        <v>107</v>
      </c>
      <c r="B7" s="63" t="s">
        <v>82</v>
      </c>
      <c r="C7" s="69" t="s">
        <v>262</v>
      </c>
      <c r="D7" s="63" t="s">
        <v>83</v>
      </c>
      <c r="E7" s="66" t="s">
        <v>363</v>
      </c>
    </row>
    <row r="8" spans="1:6" ht="49.5">
      <c r="A8" s="72" t="s">
        <v>422</v>
      </c>
      <c r="B8" s="66" t="s">
        <v>363</v>
      </c>
      <c r="C8" s="72" t="s">
        <v>359</v>
      </c>
      <c r="D8" s="63" t="s">
        <v>84</v>
      </c>
      <c r="E8" s="63" t="s">
        <v>83</v>
      </c>
    </row>
    <row r="9" spans="1:6" ht="49.5">
      <c r="A9" s="66" t="s">
        <v>363</v>
      </c>
      <c r="B9" s="63" t="s">
        <v>83</v>
      </c>
      <c r="C9" s="72" t="s">
        <v>360</v>
      </c>
      <c r="D9" s="63" t="s">
        <v>86</v>
      </c>
      <c r="E9" s="63" t="s">
        <v>84</v>
      </c>
    </row>
    <row r="10" spans="1:6" ht="49.5">
      <c r="A10" s="63" t="s">
        <v>83</v>
      </c>
      <c r="B10" s="64" t="s">
        <v>84</v>
      </c>
      <c r="C10" s="72" t="s">
        <v>361</v>
      </c>
      <c r="D10" s="72" t="s">
        <v>311</v>
      </c>
      <c r="E10" s="76" t="s">
        <v>492</v>
      </c>
      <c r="F10" s="51"/>
    </row>
    <row r="11" spans="1:6" ht="49.5">
      <c r="A11" s="63" t="s">
        <v>84</v>
      </c>
      <c r="B11" s="65" t="s">
        <v>86</v>
      </c>
      <c r="C11" s="72" t="s">
        <v>362</v>
      </c>
      <c r="D11" s="66" t="s">
        <v>376</v>
      </c>
      <c r="E11" s="34" t="s">
        <v>138</v>
      </c>
      <c r="F11" s="51"/>
    </row>
    <row r="12" spans="1:6" ht="49.5">
      <c r="A12" s="63" t="s">
        <v>86</v>
      </c>
      <c r="B12" s="66" t="s">
        <v>373</v>
      </c>
      <c r="C12" s="72" t="s">
        <v>419</v>
      </c>
      <c r="D12" s="70" t="s">
        <v>352</v>
      </c>
      <c r="E12" s="51"/>
    </row>
    <row r="13" spans="1:6" ht="33">
      <c r="A13" s="73" t="s">
        <v>87</v>
      </c>
      <c r="B13" s="65" t="s">
        <v>108</v>
      </c>
      <c r="C13" s="63" t="s">
        <v>114</v>
      </c>
      <c r="D13" s="70" t="s">
        <v>335</v>
      </c>
      <c r="E13" s="51"/>
      <c r="F13" s="51"/>
    </row>
    <row r="14" spans="1:6" ht="49.5">
      <c r="A14" s="66" t="s">
        <v>156</v>
      </c>
      <c r="B14" s="66" t="s">
        <v>364</v>
      </c>
      <c r="C14" s="63" t="s">
        <v>115</v>
      </c>
      <c r="D14" s="70" t="s">
        <v>481</v>
      </c>
      <c r="E14" s="51"/>
      <c r="F14" s="51"/>
    </row>
    <row r="15" spans="1:6" ht="49.5">
      <c r="A15" s="65" t="s">
        <v>88</v>
      </c>
      <c r="B15" s="66" t="s">
        <v>500</v>
      </c>
      <c r="C15" s="63" t="s">
        <v>116</v>
      </c>
      <c r="D15" s="70" t="s">
        <v>521</v>
      </c>
      <c r="E15" s="51"/>
      <c r="F15" s="51"/>
    </row>
    <row r="16" spans="1:6" ht="49.5">
      <c r="A16" s="66" t="s">
        <v>425</v>
      </c>
      <c r="B16" s="66" t="s">
        <v>156</v>
      </c>
      <c r="C16" s="63" t="s">
        <v>117</v>
      </c>
      <c r="D16" s="71" t="s">
        <v>132</v>
      </c>
      <c r="E16" s="51"/>
      <c r="F16" s="51"/>
    </row>
    <row r="17" spans="1:6" ht="49.5">
      <c r="A17" s="66" t="s">
        <v>426</v>
      </c>
      <c r="B17" s="65" t="s">
        <v>109</v>
      </c>
      <c r="C17" s="63" t="s">
        <v>118</v>
      </c>
      <c r="D17" s="70" t="s">
        <v>482</v>
      </c>
      <c r="E17" s="51"/>
      <c r="F17" s="51"/>
    </row>
    <row r="18" spans="1:6" ht="66">
      <c r="A18" s="66" t="s">
        <v>427</v>
      </c>
      <c r="B18" s="66" t="s">
        <v>365</v>
      </c>
      <c r="C18" s="64" t="s">
        <v>119</v>
      </c>
      <c r="D18" s="71" t="s">
        <v>133</v>
      </c>
      <c r="E18" s="51"/>
      <c r="F18" s="51"/>
    </row>
    <row r="19" spans="1:6" ht="49.5">
      <c r="A19" s="66" t="s">
        <v>312</v>
      </c>
      <c r="B19" s="70" t="s">
        <v>301</v>
      </c>
      <c r="C19" s="65" t="s">
        <v>120</v>
      </c>
      <c r="D19" s="70" t="s">
        <v>483</v>
      </c>
      <c r="E19" s="51"/>
      <c r="F19" s="51"/>
    </row>
    <row r="20" spans="1:6" ht="49.5">
      <c r="A20" s="65" t="s">
        <v>89</v>
      </c>
      <c r="B20" s="70" t="s">
        <v>453</v>
      </c>
      <c r="C20" s="65" t="s">
        <v>121</v>
      </c>
      <c r="D20" s="70" t="s">
        <v>316</v>
      </c>
      <c r="E20" s="51"/>
      <c r="F20" s="51"/>
    </row>
    <row r="21" spans="1:6" ht="49.5">
      <c r="A21" s="65" t="s">
        <v>90</v>
      </c>
      <c r="B21" s="70" t="s">
        <v>454</v>
      </c>
      <c r="C21" s="65" t="s">
        <v>122</v>
      </c>
      <c r="D21" s="70" t="s">
        <v>319</v>
      </c>
      <c r="E21" s="51"/>
      <c r="F21" s="51"/>
    </row>
    <row r="22" spans="1:6" ht="49.5">
      <c r="A22" s="65" t="s">
        <v>91</v>
      </c>
      <c r="B22" s="70" t="s">
        <v>455</v>
      </c>
      <c r="C22" s="65" t="s">
        <v>123</v>
      </c>
      <c r="D22" s="70" t="s">
        <v>320</v>
      </c>
      <c r="E22" s="51"/>
      <c r="F22" s="51"/>
    </row>
    <row r="23" spans="1:6" ht="49.5">
      <c r="A23" s="65" t="s">
        <v>92</v>
      </c>
      <c r="B23" s="70" t="s">
        <v>452</v>
      </c>
      <c r="C23" s="65" t="s">
        <v>124</v>
      </c>
      <c r="D23" s="71" t="s">
        <v>134</v>
      </c>
      <c r="E23" s="51"/>
      <c r="F23" s="51"/>
    </row>
    <row r="24" spans="1:6" ht="49.5">
      <c r="A24" s="65" t="s">
        <v>93</v>
      </c>
      <c r="B24" s="70" t="s">
        <v>341</v>
      </c>
      <c r="C24" s="65" t="s">
        <v>125</v>
      </c>
      <c r="D24" s="70" t="s">
        <v>306</v>
      </c>
      <c r="E24" s="51"/>
      <c r="F24" s="51"/>
    </row>
    <row r="25" spans="1:6" ht="49.5">
      <c r="A25" s="65" t="s">
        <v>94</v>
      </c>
      <c r="B25" s="70" t="s">
        <v>456</v>
      </c>
      <c r="C25" s="65" t="s">
        <v>126</v>
      </c>
      <c r="D25" s="71" t="s">
        <v>135</v>
      </c>
      <c r="E25" s="51"/>
      <c r="F25" s="51"/>
    </row>
    <row r="26" spans="1:6" ht="49.5">
      <c r="A26" s="65" t="s">
        <v>95</v>
      </c>
      <c r="B26" s="70" t="s">
        <v>505</v>
      </c>
      <c r="C26" s="65" t="s">
        <v>127</v>
      </c>
      <c r="D26" s="71" t="s">
        <v>136</v>
      </c>
      <c r="E26" s="51"/>
      <c r="F26" s="51"/>
    </row>
    <row r="27" spans="1:6" ht="49.5">
      <c r="A27" s="66" t="s">
        <v>428</v>
      </c>
      <c r="B27" s="70" t="s">
        <v>283</v>
      </c>
      <c r="C27" s="65" t="s">
        <v>82</v>
      </c>
      <c r="D27" s="70" t="s">
        <v>276</v>
      </c>
      <c r="E27" s="51"/>
      <c r="F27" s="51"/>
    </row>
    <row r="28" spans="1:6" ht="49.5">
      <c r="A28" s="66" t="s">
        <v>374</v>
      </c>
      <c r="B28" s="70" t="s">
        <v>285</v>
      </c>
      <c r="C28" s="66" t="s">
        <v>363</v>
      </c>
      <c r="D28" s="70" t="s">
        <v>406</v>
      </c>
      <c r="E28" s="51"/>
      <c r="F28" s="51"/>
    </row>
    <row r="29" spans="1:6" ht="49.5">
      <c r="A29" s="65" t="s">
        <v>96</v>
      </c>
      <c r="B29" s="70" t="s">
        <v>155</v>
      </c>
      <c r="C29" s="65" t="s">
        <v>83</v>
      </c>
      <c r="D29" s="70" t="s">
        <v>484</v>
      </c>
      <c r="E29" s="51"/>
      <c r="F29" s="51"/>
    </row>
    <row r="30" spans="1:6" ht="49.5">
      <c r="A30" s="66" t="s">
        <v>429</v>
      </c>
      <c r="B30" s="70" t="s">
        <v>457</v>
      </c>
      <c r="C30" s="65" t="s">
        <v>84</v>
      </c>
      <c r="D30" s="70" t="s">
        <v>485</v>
      </c>
      <c r="E30" s="51"/>
      <c r="F30" s="51"/>
    </row>
    <row r="31" spans="1:6" ht="49.5">
      <c r="A31" s="66" t="s">
        <v>376</v>
      </c>
      <c r="B31" s="70" t="s">
        <v>458</v>
      </c>
      <c r="C31" s="65" t="s">
        <v>86</v>
      </c>
      <c r="D31" s="70" t="s">
        <v>297</v>
      </c>
      <c r="E31" s="51"/>
      <c r="F31" s="51"/>
    </row>
    <row r="32" spans="1:6" ht="49.5">
      <c r="A32" s="66" t="s">
        <v>377</v>
      </c>
      <c r="B32" s="70" t="s">
        <v>506</v>
      </c>
      <c r="C32" s="66" t="s">
        <v>423</v>
      </c>
      <c r="D32" s="70" t="s">
        <v>353</v>
      </c>
      <c r="E32" s="51"/>
      <c r="F32" s="51"/>
    </row>
    <row r="33" spans="1:6" ht="49.5">
      <c r="A33" s="66" t="s">
        <v>375</v>
      </c>
      <c r="B33" s="70" t="s">
        <v>286</v>
      </c>
      <c r="C33" s="66" t="s">
        <v>424</v>
      </c>
      <c r="D33" s="70" t="s">
        <v>317</v>
      </c>
      <c r="E33" s="51"/>
      <c r="F33" s="51"/>
    </row>
    <row r="34" spans="1:6" ht="66">
      <c r="A34" s="66" t="s">
        <v>378</v>
      </c>
      <c r="B34" s="71" t="s">
        <v>110</v>
      </c>
      <c r="C34" s="66" t="s">
        <v>344</v>
      </c>
      <c r="D34" s="70" t="s">
        <v>277</v>
      </c>
      <c r="E34" s="51"/>
      <c r="F34" s="51"/>
    </row>
    <row r="35" spans="1:6" ht="49.5">
      <c r="A35" s="70" t="s">
        <v>379</v>
      </c>
      <c r="B35" s="70" t="s">
        <v>420</v>
      </c>
      <c r="C35" s="71" t="s">
        <v>128</v>
      </c>
      <c r="D35" s="70" t="s">
        <v>278</v>
      </c>
      <c r="E35" s="51"/>
      <c r="F35" s="51"/>
    </row>
    <row r="36" spans="1:6" ht="49.5">
      <c r="A36" s="70" t="s">
        <v>97</v>
      </c>
      <c r="B36" s="70" t="s">
        <v>459</v>
      </c>
      <c r="C36" s="70" t="s">
        <v>345</v>
      </c>
      <c r="D36" s="70" t="s">
        <v>279</v>
      </c>
      <c r="E36" s="51"/>
      <c r="F36" s="51"/>
    </row>
    <row r="37" spans="1:6" ht="49.5">
      <c r="A37" s="70" t="s">
        <v>288</v>
      </c>
      <c r="B37" s="70" t="s">
        <v>287</v>
      </c>
      <c r="C37" s="70" t="s">
        <v>399</v>
      </c>
      <c r="D37" s="70" t="s">
        <v>321</v>
      </c>
      <c r="E37" s="51"/>
      <c r="F37" s="51"/>
    </row>
    <row r="38" spans="1:6" ht="49.5">
      <c r="A38" s="70" t="s">
        <v>308</v>
      </c>
      <c r="B38" s="70" t="s">
        <v>294</v>
      </c>
      <c r="C38" s="70" t="s">
        <v>147</v>
      </c>
      <c r="D38" s="70" t="s">
        <v>354</v>
      </c>
      <c r="E38" s="51"/>
      <c r="F38" s="51"/>
    </row>
    <row r="39" spans="1:6" ht="49.5">
      <c r="A39" s="71" t="s">
        <v>98</v>
      </c>
      <c r="B39" s="70" t="s">
        <v>295</v>
      </c>
      <c r="C39" s="70" t="s">
        <v>148</v>
      </c>
      <c r="D39" s="70" t="s">
        <v>355</v>
      </c>
      <c r="E39" s="51"/>
      <c r="F39" s="51"/>
    </row>
    <row r="40" spans="1:6" ht="49.5">
      <c r="A40" s="70" t="s">
        <v>309</v>
      </c>
      <c r="B40" s="70" t="s">
        <v>314</v>
      </c>
      <c r="C40" s="70" t="s">
        <v>273</v>
      </c>
      <c r="D40" s="70" t="s">
        <v>417</v>
      </c>
      <c r="E40" s="51"/>
      <c r="F40" s="51"/>
    </row>
    <row r="41" spans="1:6" ht="49.5">
      <c r="A41" s="70" t="s">
        <v>380</v>
      </c>
      <c r="B41" s="70" t="s">
        <v>507</v>
      </c>
      <c r="C41" s="70" t="s">
        <v>157</v>
      </c>
      <c r="D41" s="70" t="s">
        <v>291</v>
      </c>
      <c r="E41" s="51"/>
      <c r="F41" s="51"/>
    </row>
    <row r="42" spans="1:6" ht="49.5">
      <c r="A42" s="70" t="s">
        <v>270</v>
      </c>
      <c r="B42" s="70" t="s">
        <v>315</v>
      </c>
      <c r="C42" s="71" t="s">
        <v>129</v>
      </c>
      <c r="D42" s="70" t="s">
        <v>292</v>
      </c>
      <c r="E42" s="51"/>
      <c r="F42" s="51"/>
    </row>
    <row r="43" spans="1:6" ht="49.5">
      <c r="A43" s="71" t="s">
        <v>99</v>
      </c>
      <c r="B43" s="70" t="s">
        <v>307</v>
      </c>
      <c r="C43" s="70" t="s">
        <v>517</v>
      </c>
      <c r="D43" s="70" t="s">
        <v>486</v>
      </c>
      <c r="E43" s="51"/>
      <c r="F43" s="51"/>
    </row>
    <row r="44" spans="1:6" ht="49.5">
      <c r="A44" s="70" t="s">
        <v>326</v>
      </c>
      <c r="B44" s="70" t="s">
        <v>460</v>
      </c>
      <c r="C44" s="70" t="s">
        <v>304</v>
      </c>
      <c r="D44" s="70" t="s">
        <v>407</v>
      </c>
      <c r="E44" s="51"/>
      <c r="F44" s="51"/>
    </row>
    <row r="45" spans="1:6" ht="49.5">
      <c r="A45" s="70" t="s">
        <v>100</v>
      </c>
      <c r="B45" s="70" t="s">
        <v>323</v>
      </c>
      <c r="C45" s="70" t="s">
        <v>257</v>
      </c>
      <c r="D45" s="70" t="s">
        <v>408</v>
      </c>
      <c r="E45" s="51"/>
      <c r="F45" s="51"/>
    </row>
    <row r="46" spans="1:6" ht="49.5">
      <c r="A46" s="70" t="s">
        <v>381</v>
      </c>
      <c r="B46" s="70" t="s">
        <v>330</v>
      </c>
      <c r="C46" s="70" t="s">
        <v>400</v>
      </c>
      <c r="D46" s="70" t="s">
        <v>409</v>
      </c>
      <c r="E46" s="51"/>
      <c r="F46" s="51"/>
    </row>
    <row r="47" spans="1:6" ht="33">
      <c r="A47" s="71" t="s">
        <v>101</v>
      </c>
      <c r="B47" s="70" t="s">
        <v>461</v>
      </c>
      <c r="C47" s="70" t="s">
        <v>159</v>
      </c>
      <c r="D47" s="70" t="s">
        <v>487</v>
      </c>
      <c r="E47" s="51"/>
      <c r="F47" s="51"/>
    </row>
    <row r="48" spans="1:6" ht="49.5">
      <c r="A48" s="70" t="s">
        <v>256</v>
      </c>
      <c r="B48" s="70" t="s">
        <v>331</v>
      </c>
      <c r="C48" s="70" t="s">
        <v>310</v>
      </c>
      <c r="D48" s="70" t="s">
        <v>410</v>
      </c>
      <c r="E48" s="51"/>
      <c r="F48" s="51"/>
    </row>
    <row r="49" spans="1:6" ht="49.5">
      <c r="A49" s="71" t="s">
        <v>102</v>
      </c>
      <c r="B49" s="70" t="s">
        <v>391</v>
      </c>
      <c r="C49" s="70" t="s">
        <v>274</v>
      </c>
      <c r="D49" s="70" t="s">
        <v>411</v>
      </c>
      <c r="E49" s="51"/>
      <c r="F49" s="51"/>
    </row>
    <row r="50" spans="1:6" ht="49.5">
      <c r="A50" s="71" t="s">
        <v>103</v>
      </c>
      <c r="B50" s="70" t="s">
        <v>392</v>
      </c>
      <c r="C50" s="70" t="s">
        <v>356</v>
      </c>
      <c r="D50" s="70" t="s">
        <v>357</v>
      </c>
      <c r="E50" s="51"/>
      <c r="F50" s="51"/>
    </row>
    <row r="51" spans="1:6" ht="49.5">
      <c r="A51" s="70" t="s">
        <v>421</v>
      </c>
      <c r="B51" s="70" t="s">
        <v>393</v>
      </c>
      <c r="C51" s="70" t="s">
        <v>275</v>
      </c>
      <c r="D51" s="70" t="s">
        <v>412</v>
      </c>
      <c r="E51" s="51"/>
      <c r="F51" s="51"/>
    </row>
    <row r="52" spans="1:6" ht="49.5">
      <c r="A52" s="70" t="s">
        <v>242</v>
      </c>
      <c r="B52" s="70" t="s">
        <v>508</v>
      </c>
      <c r="C52" s="70" t="s">
        <v>284</v>
      </c>
      <c r="D52" s="70" t="s">
        <v>358</v>
      </c>
      <c r="E52" s="51"/>
      <c r="F52" s="51"/>
    </row>
    <row r="53" spans="1:6" ht="49.5">
      <c r="A53" s="70" t="s">
        <v>430</v>
      </c>
      <c r="B53" s="70" t="s">
        <v>462</v>
      </c>
      <c r="C53" s="70" t="s">
        <v>401</v>
      </c>
      <c r="D53" s="70" t="s">
        <v>413</v>
      </c>
      <c r="E53" s="51"/>
      <c r="F53" s="51"/>
    </row>
    <row r="54" spans="1:6" ht="49.5">
      <c r="A54" s="70" t="s">
        <v>431</v>
      </c>
      <c r="B54" s="70" t="s">
        <v>394</v>
      </c>
      <c r="C54" s="70" t="s">
        <v>346</v>
      </c>
      <c r="D54" s="70" t="s">
        <v>488</v>
      </c>
      <c r="E54" s="51"/>
      <c r="F54" s="51"/>
    </row>
    <row r="55" spans="1:6" ht="49.5">
      <c r="A55" s="70" t="s">
        <v>432</v>
      </c>
      <c r="B55" s="70" t="s">
        <v>395</v>
      </c>
      <c r="C55" s="70" t="s">
        <v>347</v>
      </c>
      <c r="D55" s="70" t="s">
        <v>489</v>
      </c>
      <c r="E55" s="51"/>
      <c r="F55" s="51"/>
    </row>
    <row r="56" spans="1:6" ht="49.5">
      <c r="A56" s="70" t="s">
        <v>300</v>
      </c>
      <c r="B56" s="70" t="s">
        <v>342</v>
      </c>
      <c r="C56" s="71" t="s">
        <v>130</v>
      </c>
      <c r="D56" s="70" t="s">
        <v>490</v>
      </c>
      <c r="E56" s="51"/>
      <c r="F56" s="51"/>
    </row>
    <row r="57" spans="1:6" ht="66">
      <c r="A57" s="70" t="s">
        <v>433</v>
      </c>
      <c r="B57" s="70" t="s">
        <v>463</v>
      </c>
      <c r="C57" s="70" t="s">
        <v>402</v>
      </c>
      <c r="D57" s="70" t="s">
        <v>491</v>
      </c>
      <c r="E57" s="51"/>
      <c r="F57" s="51"/>
    </row>
    <row r="58" spans="1:6" ht="49.5">
      <c r="A58" s="70" t="s">
        <v>382</v>
      </c>
      <c r="B58" s="70" t="s">
        <v>509</v>
      </c>
      <c r="C58" s="70" t="s">
        <v>403</v>
      </c>
      <c r="D58" s="51"/>
      <c r="E58" s="51"/>
      <c r="F58" s="51"/>
    </row>
    <row r="59" spans="1:6" ht="49.5">
      <c r="A59" s="70" t="s">
        <v>434</v>
      </c>
      <c r="B59" s="70" t="s">
        <v>464</v>
      </c>
      <c r="C59" s="70" t="s">
        <v>470</v>
      </c>
      <c r="D59" s="51"/>
      <c r="E59" s="51"/>
      <c r="F59" s="51"/>
    </row>
    <row r="60" spans="1:6" ht="66">
      <c r="A60" s="70" t="s">
        <v>435</v>
      </c>
      <c r="B60" s="70" t="s">
        <v>396</v>
      </c>
      <c r="C60" s="70" t="s">
        <v>518</v>
      </c>
      <c r="D60" s="51"/>
      <c r="E60" s="51"/>
      <c r="F60" s="51"/>
    </row>
    <row r="61" spans="1:6" ht="49.5">
      <c r="A61" s="70" t="s">
        <v>327</v>
      </c>
      <c r="B61" s="70" t="s">
        <v>510</v>
      </c>
      <c r="C61" s="70" t="s">
        <v>471</v>
      </c>
      <c r="D61" s="51"/>
      <c r="E61" s="51"/>
      <c r="F61" s="51"/>
    </row>
    <row r="62" spans="1:6" ht="49.5">
      <c r="A62" s="70" t="s">
        <v>436</v>
      </c>
      <c r="B62" s="70" t="s">
        <v>343</v>
      </c>
      <c r="C62" s="70" t="s">
        <v>472</v>
      </c>
      <c r="D62" s="51"/>
      <c r="E62" s="51"/>
      <c r="F62" s="51"/>
    </row>
    <row r="63" spans="1:6" ht="49.5">
      <c r="A63" s="70" t="s">
        <v>336</v>
      </c>
      <c r="B63" s="70" t="s">
        <v>465</v>
      </c>
      <c r="C63" s="70" t="s">
        <v>348</v>
      </c>
      <c r="D63" s="51"/>
      <c r="E63" s="51"/>
      <c r="F63" s="51"/>
    </row>
    <row r="64" spans="1:6" ht="49.5">
      <c r="A64" s="70" t="s">
        <v>337</v>
      </c>
      <c r="B64" s="70" t="s">
        <v>466</v>
      </c>
      <c r="C64" s="70" t="s">
        <v>404</v>
      </c>
      <c r="D64" s="51"/>
      <c r="E64" s="51"/>
      <c r="F64" s="51"/>
    </row>
    <row r="65" spans="1:10" ht="49.5">
      <c r="A65" s="70" t="s">
        <v>437</v>
      </c>
      <c r="B65" s="70" t="s">
        <v>511</v>
      </c>
      <c r="C65" s="70" t="s">
        <v>349</v>
      </c>
      <c r="D65" s="51"/>
      <c r="E65" s="51"/>
      <c r="F65" s="51"/>
    </row>
    <row r="66" spans="1:10" ht="49.5">
      <c r="A66" s="70" t="s">
        <v>438</v>
      </c>
      <c r="B66" s="70" t="s">
        <v>324</v>
      </c>
      <c r="C66" s="70" t="s">
        <v>473</v>
      </c>
      <c r="D66" s="51"/>
      <c r="E66" s="51"/>
      <c r="F66" s="51"/>
    </row>
    <row r="67" spans="1:10" ht="49.5">
      <c r="A67" s="70" t="s">
        <v>383</v>
      </c>
      <c r="B67" s="70" t="s">
        <v>397</v>
      </c>
      <c r="C67" s="70" t="s">
        <v>474</v>
      </c>
      <c r="D67" s="51"/>
      <c r="E67" s="51"/>
      <c r="F67" s="51"/>
    </row>
    <row r="68" spans="1:10" ht="49.5">
      <c r="A68" s="70" t="s">
        <v>338</v>
      </c>
      <c r="B68" s="70" t="s">
        <v>467</v>
      </c>
      <c r="C68" s="70" t="s">
        <v>475</v>
      </c>
      <c r="D68" s="51"/>
      <c r="E68" s="51"/>
      <c r="F68" s="51"/>
    </row>
    <row r="69" spans="1:10" ht="49.5">
      <c r="A69" s="70" t="s">
        <v>384</v>
      </c>
      <c r="B69" s="70" t="s">
        <v>332</v>
      </c>
      <c r="C69" s="70" t="s">
        <v>476</v>
      </c>
      <c r="D69" s="51"/>
      <c r="E69" s="51"/>
      <c r="F69" s="51"/>
    </row>
    <row r="70" spans="1:10" ht="49.5">
      <c r="A70" s="70" t="s">
        <v>418</v>
      </c>
      <c r="B70" s="70" t="s">
        <v>468</v>
      </c>
      <c r="C70" s="70" t="s">
        <v>305</v>
      </c>
      <c r="D70" s="51"/>
      <c r="E70" s="51"/>
      <c r="F70" s="51"/>
    </row>
    <row r="71" spans="1:10" ht="49.5">
      <c r="A71" s="70" t="s">
        <v>439</v>
      </c>
      <c r="B71" s="70" t="s">
        <v>512</v>
      </c>
      <c r="C71" s="70" t="s">
        <v>405</v>
      </c>
      <c r="D71" s="51"/>
      <c r="E71" s="51"/>
      <c r="F71" s="51"/>
    </row>
    <row r="72" spans="1:10" ht="49.5">
      <c r="A72" s="70" t="s">
        <v>440</v>
      </c>
      <c r="B72" s="70" t="s">
        <v>513</v>
      </c>
      <c r="C72" s="70" t="s">
        <v>350</v>
      </c>
      <c r="D72" s="51"/>
      <c r="E72" s="51"/>
      <c r="F72" s="51"/>
    </row>
    <row r="73" spans="1:10" ht="49.5">
      <c r="A73" s="70" t="s">
        <v>441</v>
      </c>
      <c r="B73" s="70" t="s">
        <v>514</v>
      </c>
      <c r="C73" s="70" t="s">
        <v>351</v>
      </c>
      <c r="D73" s="51"/>
      <c r="E73" s="51"/>
      <c r="F73" s="51"/>
    </row>
    <row r="74" spans="1:10" ht="49.5">
      <c r="A74" s="70" t="s">
        <v>503</v>
      </c>
      <c r="B74" s="70" t="s">
        <v>515</v>
      </c>
      <c r="C74" s="70" t="s">
        <v>519</v>
      </c>
      <c r="D74" s="51"/>
      <c r="E74" s="51"/>
      <c r="F74" s="74"/>
      <c r="J74" s="75" t="s">
        <v>334</v>
      </c>
    </row>
    <row r="75" spans="1:10" ht="49.5">
      <c r="A75" s="70" t="s">
        <v>282</v>
      </c>
      <c r="B75" s="70" t="s">
        <v>516</v>
      </c>
      <c r="C75" s="70" t="s">
        <v>520</v>
      </c>
      <c r="D75" s="51"/>
      <c r="E75" s="51"/>
      <c r="F75" s="51"/>
    </row>
    <row r="76" spans="1:10" ht="66">
      <c r="A76" s="71" t="s">
        <v>104</v>
      </c>
      <c r="B76" s="71" t="s">
        <v>111</v>
      </c>
      <c r="C76" s="67" t="s">
        <v>522</v>
      </c>
      <c r="D76" s="51"/>
      <c r="E76" s="51"/>
      <c r="F76" s="51"/>
    </row>
    <row r="77" spans="1:10" ht="49.5">
      <c r="A77" s="70" t="s">
        <v>385</v>
      </c>
      <c r="B77" s="70" t="s">
        <v>398</v>
      </c>
      <c r="C77" s="67" t="s">
        <v>298</v>
      </c>
      <c r="D77" s="51"/>
      <c r="E77" s="51"/>
      <c r="F77" s="51"/>
    </row>
    <row r="78" spans="1:10" ht="82.5">
      <c r="A78" s="70" t="s">
        <v>386</v>
      </c>
      <c r="B78" s="71" t="s">
        <v>112</v>
      </c>
      <c r="C78" s="67" t="s">
        <v>477</v>
      </c>
      <c r="D78" s="51"/>
      <c r="E78" s="51"/>
      <c r="F78" s="51"/>
    </row>
    <row r="79" spans="1:10" ht="99">
      <c r="A79" s="70" t="s">
        <v>281</v>
      </c>
      <c r="B79" s="70" t="s">
        <v>469</v>
      </c>
      <c r="C79" s="67" t="s">
        <v>333</v>
      </c>
      <c r="D79" s="51"/>
      <c r="E79" s="51"/>
      <c r="F79" s="51"/>
    </row>
    <row r="80" spans="1:10" ht="66">
      <c r="A80" s="70" t="s">
        <v>497</v>
      </c>
      <c r="B80" s="71" t="s">
        <v>113</v>
      </c>
      <c r="C80" s="67" t="s">
        <v>493</v>
      </c>
      <c r="D80" s="51"/>
      <c r="E80" s="51"/>
      <c r="F80" s="51"/>
    </row>
    <row r="81" spans="1:6" ht="66">
      <c r="A81" s="71" t="s">
        <v>105</v>
      </c>
      <c r="B81" s="70" t="s">
        <v>302</v>
      </c>
      <c r="C81" s="67" t="s">
        <v>523</v>
      </c>
      <c r="D81" s="51"/>
      <c r="E81" s="51"/>
      <c r="F81" s="51"/>
    </row>
    <row r="82" spans="1:6" ht="66">
      <c r="A82" s="70" t="s">
        <v>280</v>
      </c>
      <c r="B82" s="70" t="s">
        <v>325</v>
      </c>
      <c r="C82" s="67" t="s">
        <v>524</v>
      </c>
      <c r="D82" s="51"/>
      <c r="E82" s="51"/>
      <c r="F82" s="51"/>
    </row>
    <row r="83" spans="1:6" ht="82.5">
      <c r="A83" s="70" t="s">
        <v>271</v>
      </c>
      <c r="B83" s="70" t="s">
        <v>303</v>
      </c>
      <c r="C83" s="67" t="s">
        <v>525</v>
      </c>
      <c r="D83" s="51"/>
      <c r="E83" s="51"/>
      <c r="F83" s="51"/>
    </row>
    <row r="84" spans="1:6" ht="66">
      <c r="A84" s="70" t="s">
        <v>158</v>
      </c>
      <c r="B84" s="70" t="s">
        <v>272</v>
      </c>
      <c r="C84" s="67" t="s">
        <v>526</v>
      </c>
      <c r="D84" s="51"/>
      <c r="E84" s="51"/>
      <c r="F84" s="51"/>
    </row>
    <row r="85" spans="1:6" ht="82.5">
      <c r="A85" s="70" t="s">
        <v>442</v>
      </c>
      <c r="B85" s="70" t="s">
        <v>289</v>
      </c>
      <c r="C85" s="67" t="s">
        <v>527</v>
      </c>
      <c r="D85" s="51"/>
      <c r="E85" s="51"/>
      <c r="F85" s="51"/>
    </row>
    <row r="86" spans="1:6" ht="66">
      <c r="A86" s="70" t="s">
        <v>444</v>
      </c>
      <c r="B86" s="70" t="s">
        <v>290</v>
      </c>
      <c r="C86" s="67" t="s">
        <v>478</v>
      </c>
      <c r="D86" s="51"/>
      <c r="E86" s="51"/>
      <c r="F86" s="51"/>
    </row>
    <row r="87" spans="1:6" ht="66">
      <c r="A87" s="70" t="s">
        <v>445</v>
      </c>
      <c r="B87" s="70" t="s">
        <v>296</v>
      </c>
      <c r="C87" s="67" t="s">
        <v>528</v>
      </c>
      <c r="D87" s="51"/>
      <c r="E87" s="51"/>
      <c r="F87" s="51"/>
    </row>
    <row r="88" spans="1:6" ht="82.5">
      <c r="A88" s="70" t="s">
        <v>293</v>
      </c>
      <c r="B88" s="51"/>
      <c r="C88" s="67" t="s">
        <v>529</v>
      </c>
      <c r="D88" s="51"/>
      <c r="E88" s="51"/>
      <c r="F88" s="51"/>
    </row>
    <row r="89" spans="1:6" ht="82.5">
      <c r="A89" s="70" t="s">
        <v>443</v>
      </c>
      <c r="B89" s="51"/>
      <c r="C89" s="67" t="s">
        <v>530</v>
      </c>
      <c r="D89" s="51"/>
      <c r="E89" s="51"/>
      <c r="F89" s="51"/>
    </row>
    <row r="90" spans="1:6" ht="66">
      <c r="A90" s="70" t="s">
        <v>313</v>
      </c>
      <c r="B90" s="51"/>
      <c r="C90" s="67" t="s">
        <v>531</v>
      </c>
      <c r="D90" s="51"/>
      <c r="E90" s="51"/>
      <c r="F90" s="51"/>
    </row>
    <row r="91" spans="1:6" ht="66">
      <c r="A91" s="70" t="s">
        <v>322</v>
      </c>
      <c r="B91" s="51"/>
      <c r="C91" s="68" t="s">
        <v>131</v>
      </c>
      <c r="D91" s="51"/>
      <c r="E91" s="51"/>
      <c r="F91" s="51"/>
    </row>
    <row r="92" spans="1:6" ht="82.5">
      <c r="A92" s="70" t="s">
        <v>387</v>
      </c>
      <c r="B92" s="51"/>
      <c r="C92" s="67" t="s">
        <v>261</v>
      </c>
      <c r="D92" s="51"/>
      <c r="F92" s="51"/>
    </row>
    <row r="93" spans="1:6" ht="82.5">
      <c r="A93" s="70" t="s">
        <v>446</v>
      </c>
      <c r="B93" s="51"/>
      <c r="C93" s="67" t="s">
        <v>299</v>
      </c>
      <c r="D93" s="51"/>
      <c r="F93" s="51"/>
    </row>
    <row r="94" spans="1:6" ht="82.5">
      <c r="A94" s="70" t="s">
        <v>501</v>
      </c>
      <c r="B94" s="51"/>
      <c r="C94" s="67" t="s">
        <v>318</v>
      </c>
      <c r="D94" s="51"/>
      <c r="F94" s="51"/>
    </row>
    <row r="95" spans="1:6" ht="82.5">
      <c r="A95" s="70" t="s">
        <v>502</v>
      </c>
      <c r="B95" s="51"/>
      <c r="C95" s="67" t="s">
        <v>366</v>
      </c>
      <c r="D95" s="51"/>
    </row>
    <row r="96" spans="1:6" ht="82.5">
      <c r="A96" s="70" t="s">
        <v>328</v>
      </c>
      <c r="B96" s="51"/>
      <c r="C96" s="67" t="s">
        <v>367</v>
      </c>
      <c r="D96" s="51"/>
    </row>
    <row r="97" spans="1:4" ht="82.5">
      <c r="A97" s="70" t="s">
        <v>447</v>
      </c>
      <c r="B97" s="51"/>
      <c r="C97" s="67" t="s">
        <v>368</v>
      </c>
      <c r="D97" s="51"/>
    </row>
    <row r="98" spans="1:4" ht="82.5">
      <c r="A98" s="70" t="s">
        <v>329</v>
      </c>
      <c r="B98" s="51"/>
      <c r="C98" s="67" t="s">
        <v>369</v>
      </c>
      <c r="D98" s="51"/>
    </row>
    <row r="99" spans="1:4" ht="82.5">
      <c r="A99" s="70" t="s">
        <v>448</v>
      </c>
      <c r="B99" s="51"/>
      <c r="C99" s="67" t="s">
        <v>370</v>
      </c>
      <c r="D99" s="51"/>
    </row>
    <row r="100" spans="1:4" ht="82.5">
      <c r="A100" s="70" t="s">
        <v>388</v>
      </c>
      <c r="B100" s="51"/>
      <c r="C100" s="67" t="s">
        <v>371</v>
      </c>
      <c r="D100" s="51"/>
    </row>
    <row r="101" spans="1:4" ht="66">
      <c r="A101" s="70" t="s">
        <v>449</v>
      </c>
      <c r="B101" s="51"/>
      <c r="C101" s="67" t="s">
        <v>372</v>
      </c>
      <c r="D101" s="51"/>
    </row>
    <row r="102" spans="1:4" ht="82.5">
      <c r="A102" s="70" t="s">
        <v>389</v>
      </c>
      <c r="B102" s="51"/>
      <c r="C102" s="67" t="s">
        <v>414</v>
      </c>
      <c r="D102" s="51"/>
    </row>
    <row r="103" spans="1:4" ht="82.5">
      <c r="A103" s="70" t="s">
        <v>339</v>
      </c>
      <c r="B103" s="51"/>
      <c r="C103" s="67" t="s">
        <v>415</v>
      </c>
      <c r="D103" s="51"/>
    </row>
    <row r="104" spans="1:4" ht="82.5">
      <c r="A104" s="70" t="s">
        <v>340</v>
      </c>
      <c r="B104" s="51"/>
      <c r="C104" s="67" t="s">
        <v>416</v>
      </c>
      <c r="D104" s="51"/>
    </row>
    <row r="105" spans="1:4" ht="66">
      <c r="A105" s="70" t="s">
        <v>390</v>
      </c>
      <c r="B105" s="51"/>
      <c r="C105" s="67" t="s">
        <v>479</v>
      </c>
      <c r="D105" s="51"/>
    </row>
    <row r="106" spans="1:4" ht="82.5">
      <c r="A106" s="70" t="s">
        <v>450</v>
      </c>
      <c r="B106" s="51"/>
      <c r="C106" s="67" t="s">
        <v>480</v>
      </c>
      <c r="D106" s="51"/>
    </row>
    <row r="107" spans="1:4" ht="82.5">
      <c r="A107" s="70" t="s">
        <v>451</v>
      </c>
      <c r="B107" s="51"/>
      <c r="C107" s="67" t="s">
        <v>494</v>
      </c>
      <c r="D107" s="51"/>
    </row>
    <row r="108" spans="1:4" ht="82.5">
      <c r="A108" s="70" t="s">
        <v>504</v>
      </c>
      <c r="B108" s="51"/>
      <c r="C108" s="67" t="s">
        <v>495</v>
      </c>
      <c r="D108" s="51"/>
    </row>
    <row r="109" spans="1:4" ht="82.5">
      <c r="A109" s="34" t="s">
        <v>317</v>
      </c>
      <c r="B109" s="51"/>
      <c r="C109" s="67" t="s">
        <v>496</v>
      </c>
      <c r="D109" s="51"/>
    </row>
    <row r="110" spans="1:4" ht="66">
      <c r="A110" s="76" t="s">
        <v>498</v>
      </c>
      <c r="B110" s="51"/>
      <c r="C110" s="67" t="s">
        <v>532</v>
      </c>
      <c r="D110" s="51"/>
    </row>
    <row r="111" spans="1:4" ht="82.5">
      <c r="A111" s="51"/>
      <c r="B111" s="51"/>
      <c r="C111" s="67" t="s">
        <v>533</v>
      </c>
    </row>
    <row r="112" spans="1:4" ht="82.5">
      <c r="A112" s="51"/>
      <c r="B112" s="51"/>
      <c r="C112" s="67" t="s">
        <v>534</v>
      </c>
    </row>
    <row r="113" spans="1:3" ht="66">
      <c r="A113" s="51"/>
      <c r="B113" s="51"/>
      <c r="C113" s="67" t="s">
        <v>535</v>
      </c>
    </row>
    <row r="114" spans="1:3" ht="66">
      <c r="A114" s="51"/>
      <c r="B114" s="51"/>
      <c r="C114" s="67" t="s">
        <v>536</v>
      </c>
    </row>
    <row r="115" spans="1:3" ht="82.5">
      <c r="A115" s="51"/>
      <c r="B115" s="51"/>
      <c r="C115" s="67" t="s">
        <v>537</v>
      </c>
    </row>
    <row r="116" spans="1:3" ht="82.5">
      <c r="A116" s="51"/>
      <c r="B116" s="51"/>
      <c r="C116" s="67" t="s">
        <v>538</v>
      </c>
    </row>
    <row r="117" spans="1:3" ht="66">
      <c r="A117" s="51"/>
      <c r="B117" s="51"/>
      <c r="C117" s="67" t="s">
        <v>539</v>
      </c>
    </row>
    <row r="118" spans="1:3" ht="82.5">
      <c r="A118" s="51"/>
      <c r="B118" s="51"/>
      <c r="C118" s="67" t="s">
        <v>540</v>
      </c>
    </row>
    <row r="119" spans="1:3" ht="82.5">
      <c r="A119" s="51"/>
      <c r="B119" s="51"/>
      <c r="C119" s="67" t="s">
        <v>541</v>
      </c>
    </row>
    <row r="120" spans="1:3" ht="82.5">
      <c r="A120" s="51"/>
      <c r="B120" s="51"/>
      <c r="C120" s="67" t="s">
        <v>542</v>
      </c>
    </row>
    <row r="121" spans="1:3" ht="66">
      <c r="A121" s="51"/>
      <c r="B121" s="51"/>
      <c r="C121" s="67" t="s">
        <v>543</v>
      </c>
    </row>
    <row r="122" spans="1:3" ht="82.5">
      <c r="A122" s="51"/>
      <c r="B122" s="51"/>
      <c r="C122" s="67" t="s">
        <v>544</v>
      </c>
    </row>
    <row r="123" spans="1:3" ht="66">
      <c r="A123" s="51"/>
      <c r="B123" s="51"/>
      <c r="C123" s="67" t="s">
        <v>545</v>
      </c>
    </row>
    <row r="124" spans="1:3" ht="66">
      <c r="A124" s="51"/>
      <c r="B124" s="51"/>
      <c r="C124" s="67" t="s">
        <v>546</v>
      </c>
    </row>
    <row r="125" spans="1:3" ht="82.5">
      <c r="A125" s="51"/>
      <c r="B125" s="51"/>
      <c r="C125" s="67" t="s">
        <v>547</v>
      </c>
    </row>
    <row r="126" spans="1:3" ht="66">
      <c r="A126" s="51"/>
      <c r="B126" s="51"/>
      <c r="C126" s="67" t="s">
        <v>548</v>
      </c>
    </row>
    <row r="127" spans="1:3" ht="82.5">
      <c r="A127" s="51"/>
      <c r="B127" s="51"/>
      <c r="C127" s="67" t="s">
        <v>549</v>
      </c>
    </row>
    <row r="128" spans="1:3" ht="82.5">
      <c r="A128" s="51"/>
      <c r="B128" s="51"/>
      <c r="C128" s="67" t="s">
        <v>550</v>
      </c>
    </row>
    <row r="129" spans="1:3" ht="66">
      <c r="A129" s="51"/>
      <c r="B129" s="51"/>
      <c r="C129" s="67" t="s">
        <v>551</v>
      </c>
    </row>
    <row r="130" spans="1:3" ht="82.5">
      <c r="A130" s="51"/>
      <c r="B130" s="51"/>
      <c r="C130" s="67" t="s">
        <v>552</v>
      </c>
    </row>
    <row r="131" spans="1:3">
      <c r="A131" s="51"/>
      <c r="B131" s="51"/>
    </row>
    <row r="132" spans="1:3">
      <c r="A132" s="51"/>
      <c r="B132" s="51"/>
    </row>
    <row r="133" spans="1:3">
      <c r="A133" s="51"/>
      <c r="B133" s="51"/>
    </row>
    <row r="134" spans="1:3">
      <c r="A134" s="51"/>
      <c r="B134" s="51"/>
    </row>
    <row r="135" spans="1:3">
      <c r="A135" s="51"/>
      <c r="B135" s="51"/>
    </row>
    <row r="136" spans="1:3">
      <c r="A136" s="51"/>
    </row>
    <row r="137" spans="1:3">
      <c r="A137" s="51"/>
    </row>
    <row r="138" spans="1:3">
      <c r="A138" s="51"/>
    </row>
    <row r="139" spans="1:3">
      <c r="A139" s="51"/>
    </row>
    <row r="140" spans="1:3">
      <c r="A140" s="51"/>
    </row>
    <row r="141" spans="1:3">
      <c r="A141" s="51"/>
    </row>
  </sheetData>
  <sheetProtection selectLockedCells="1"/>
  <mergeCells count="1">
    <mergeCell ref="A1:F1"/>
  </mergeCells>
  <phoneticPr fontId="2" type="noConversion"/>
  <dataValidations count="1">
    <dataValidation allowBlank="1" showInputMessage="1" sqref="D46:D57" xr:uid="{00000000-0002-0000-0800-000000000000}"/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工作表8"/>
  <dimension ref="A1:B2"/>
  <sheetViews>
    <sheetView workbookViewId="0">
      <selection activeCell="C8" sqref="C8"/>
    </sheetView>
  </sheetViews>
  <sheetFormatPr defaultRowHeight="16.5"/>
  <sheetData>
    <row r="1" spans="1:2" ht="115.5">
      <c r="A1" s="35" t="s">
        <v>139</v>
      </c>
      <c r="B1" s="36" t="s">
        <v>154</v>
      </c>
    </row>
    <row r="2" spans="1:2" ht="82.5">
      <c r="A2" s="35" t="s">
        <v>140</v>
      </c>
      <c r="B2" s="36" t="s">
        <v>142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17</vt:i4>
      </vt:variant>
    </vt:vector>
  </HeadingPairs>
  <TitlesOfParts>
    <vt:vector size="19" baseType="lpstr">
      <vt:lpstr>表1-1</vt:lpstr>
      <vt:lpstr>表1-2</vt:lpstr>
      <vt:lpstr>'表1-1'!Print_Area</vt:lpstr>
      <vt:lpstr>'表1-2'!Print_Area</vt:lpstr>
      <vt:lpstr>預算外選單!Print_Titles</vt:lpstr>
      <vt:lpstr>人事室</vt:lpstr>
      <vt:lpstr>人事室.</vt:lpstr>
      <vt:lpstr>核章表單</vt:lpstr>
      <vt:lpstr>教務處</vt:lpstr>
      <vt:lpstr>教務處.</vt:lpstr>
      <vt:lpstr>會計室.</vt:lpstr>
      <vt:lpstr>補校</vt:lpstr>
      <vt:lpstr>補校.</vt:lpstr>
      <vt:lpstr>輔導室</vt:lpstr>
      <vt:lpstr>輔導室.</vt:lpstr>
      <vt:lpstr>學務處</vt:lpstr>
      <vt:lpstr>學務處.</vt:lpstr>
      <vt:lpstr>總務處</vt:lpstr>
      <vt:lpstr>總務處.</vt:lpstr>
    </vt:vector>
  </TitlesOfParts>
  <Company>桃園縣政府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\桃園縣政府</dc:creator>
  <cp:lastModifiedBy>User</cp:lastModifiedBy>
  <cp:lastPrinted>2021-10-18T03:33:06Z</cp:lastPrinted>
  <dcterms:created xsi:type="dcterms:W3CDTF">2002-12-28T07:37:43Z</dcterms:created>
  <dcterms:modified xsi:type="dcterms:W3CDTF">2023-01-05T05:45:41Z</dcterms:modified>
</cp:coreProperties>
</file>